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'Plan1'!$A$1:$K$109</definedName>
  </definedNames>
  <calcPr fullCalcOnLoad="1"/>
</workbook>
</file>

<file path=xl/sharedStrings.xml><?xml version="1.0" encoding="utf-8"?>
<sst xmlns="http://schemas.openxmlformats.org/spreadsheetml/2006/main" count="200" uniqueCount="188">
  <si>
    <t>MUNICÍPIO DE ANTÔNIO CARLOS</t>
  </si>
  <si>
    <t>DEMONSTRATIVO DA AVALIAÇÃO DO CUMPRIMENTO DAS METAS BIMESTRAIS DE ARRECADAÇÃO</t>
  </si>
  <si>
    <t xml:space="preserve">Código </t>
  </si>
  <si>
    <t>DESTINAÇÃO DE RECURSOS</t>
  </si>
  <si>
    <t>ATÉ O BIMESTRE ANTERIOR</t>
  </si>
  <si>
    <t>NO BIMESTRE DE REFERÊNCIA</t>
  </si>
  <si>
    <t>ATÉ BIMESTRE DE REFERÊNCIA</t>
  </si>
  <si>
    <t>PREVISTA</t>
  </si>
  <si>
    <t>REALIZADA</t>
  </si>
  <si>
    <t>DIFERENÇA</t>
  </si>
  <si>
    <t xml:space="preserve">UNIDADE GESTORA PREFEITURA </t>
  </si>
  <si>
    <t xml:space="preserve"> </t>
  </si>
  <si>
    <t>RECEITAS PRIMÁRIAS</t>
  </si>
  <si>
    <t>SOMA</t>
  </si>
  <si>
    <t>UNIDADE GESTORA FUNDO DA SAÚDE</t>
  </si>
  <si>
    <t>Manutenção da Vigilância Sanitária</t>
  </si>
  <si>
    <t>UNIDADE GESTORA IPREANCARLOS</t>
  </si>
  <si>
    <t xml:space="preserve">SOMA </t>
  </si>
  <si>
    <t>TOTAL GERAL</t>
  </si>
  <si>
    <t>Contadora</t>
  </si>
  <si>
    <t>Controladora Interna</t>
  </si>
  <si>
    <t>ANA CARLA PRIM</t>
  </si>
  <si>
    <t>ELAINE A. PETRY CUNRADI</t>
  </si>
  <si>
    <t>Rendimentos  de Recursos Próprios</t>
  </si>
  <si>
    <t>Furebom</t>
  </si>
  <si>
    <t>Alienação de Bens</t>
  </si>
  <si>
    <t>Taxa de Administração</t>
  </si>
  <si>
    <t>SUS/União - Saúde Bucal</t>
  </si>
  <si>
    <t>SUS/União - Exames Laboratoriais</t>
  </si>
  <si>
    <t>SUS/União - Farmácia Básica</t>
  </si>
  <si>
    <t>SUS/União - Vigilância Sanitária</t>
  </si>
  <si>
    <t>SUS/União - Vigilância Epid</t>
  </si>
  <si>
    <t>SUS/União - Informatiza APS</t>
  </si>
  <si>
    <t>SUS/União - Saúde na Hora</t>
  </si>
  <si>
    <t>SUS/União - capitação Ponderada</t>
  </si>
  <si>
    <t>SUS/União - desempenho</t>
  </si>
  <si>
    <t>SUS/ estado - ESF estadual</t>
  </si>
  <si>
    <t>SUS/ estado - NASF estadual</t>
  </si>
  <si>
    <t>SUS/ estado - FB estadual</t>
  </si>
  <si>
    <t>MEC / Ampl. Rede Fisica EF</t>
  </si>
  <si>
    <t>MEC / Aquisição de Veículo TE</t>
  </si>
  <si>
    <t>Convênio Pavimentação de Vias</t>
  </si>
  <si>
    <t>FUNASA - Coletor de Lixo</t>
  </si>
  <si>
    <t>Convênio Eq. Agricolas</t>
  </si>
  <si>
    <t>Convênio Estado/ Pav Vias</t>
  </si>
  <si>
    <t>SUS/União - PSE</t>
  </si>
  <si>
    <t>GERALDO PAULI</t>
  </si>
  <si>
    <t>Prefeito Municipal</t>
  </si>
  <si>
    <t>Recursos não vinculados de Impostos</t>
  </si>
  <si>
    <t>Outros recursos não vinculados</t>
  </si>
  <si>
    <t xml:space="preserve">FUNDEB </t>
  </si>
  <si>
    <t>Salário educação</t>
  </si>
  <si>
    <t>PNAE</t>
  </si>
  <si>
    <t>PNATE</t>
  </si>
  <si>
    <t>Transporte Escolar Estadual- EF</t>
  </si>
  <si>
    <t>Transporte Escolar Estadual- EM</t>
  </si>
  <si>
    <t>FNAS - Bolsa familia</t>
  </si>
  <si>
    <t>FNAS -CRAS</t>
  </si>
  <si>
    <t>FEAS - Beneficio Eventual</t>
  </si>
  <si>
    <t>Cultura - Lei Paulo Gustavo</t>
  </si>
  <si>
    <t>Cultura - Lei Aldir Blanc</t>
  </si>
  <si>
    <t>Convênio Aq Veiculo Obras</t>
  </si>
  <si>
    <t>Casan</t>
  </si>
  <si>
    <t>FEP e CFEM</t>
  </si>
  <si>
    <t>CIDE</t>
  </si>
  <si>
    <t>COSIP</t>
  </si>
  <si>
    <t>Recursos Vinculados ao Trânsito</t>
  </si>
  <si>
    <t>Conv. Minist. Da Saúde- AMPLIAÇÃO</t>
  </si>
  <si>
    <t>Conv. Minist. Da Saúde- VEICULO</t>
  </si>
  <si>
    <t>Conv Estadual - ampliação UBS</t>
  </si>
  <si>
    <t>SUS/União - ACE</t>
  </si>
  <si>
    <t>SUS/União - ACS</t>
  </si>
  <si>
    <t>Recursos vinculados ao RPPS</t>
  </si>
  <si>
    <t>0.01.0800</t>
  </si>
  <si>
    <t>0.01.0802</t>
  </si>
  <si>
    <t>Outros Recursos vinculados</t>
  </si>
  <si>
    <t>0.01.0500</t>
  </si>
  <si>
    <t>0.01.0501</t>
  </si>
  <si>
    <t>0.01.0753</t>
  </si>
  <si>
    <t>0.01.0631.7000236</t>
  </si>
  <si>
    <t>0.01.0631.7000064</t>
  </si>
  <si>
    <t>0.01.0753.7000000</t>
  </si>
  <si>
    <t>0.01.0501.7000000</t>
  </si>
  <si>
    <t>0.01.0500.1002000</t>
  </si>
  <si>
    <t>0.01.0632.7000233</t>
  </si>
  <si>
    <t>0.01.0604.7000234</t>
  </si>
  <si>
    <t>0.01.0604.7000235</t>
  </si>
  <si>
    <t>0.01.0600.7000178</t>
  </si>
  <si>
    <t>0.01.0600.7000186</t>
  </si>
  <si>
    <t>0.01.0600.7000189</t>
  </si>
  <si>
    <t>0.01.0600.7000190</t>
  </si>
  <si>
    <t>0.01.0600.7000053</t>
  </si>
  <si>
    <t>0.01.0600.7000056</t>
  </si>
  <si>
    <t>0.01.0600.7000057</t>
  </si>
  <si>
    <t>0.01.0600.7000062</t>
  </si>
  <si>
    <t>0.01.0600.7000063</t>
  </si>
  <si>
    <t>0.01.0600.7000078</t>
  </si>
  <si>
    <t>0.01.0621.7000058</t>
  </si>
  <si>
    <t>0.01.0621.7000059</t>
  </si>
  <si>
    <t>0.01.0621.7000061</t>
  </si>
  <si>
    <t>0.01.0600.7000077</t>
  </si>
  <si>
    <t>SUS/União - Rede Cegonha</t>
  </si>
  <si>
    <t>0.01.710.32100207</t>
  </si>
  <si>
    <t>emenda impositiva estado - ampliação saúde</t>
  </si>
  <si>
    <t>0.01.0540</t>
  </si>
  <si>
    <t>0.01.0550</t>
  </si>
  <si>
    <t>0.01.0552</t>
  </si>
  <si>
    <t>0.01.0553</t>
  </si>
  <si>
    <t>0.01.0570.10</t>
  </si>
  <si>
    <t>0.01.0570.12</t>
  </si>
  <si>
    <t>0.01.0570.71</t>
  </si>
  <si>
    <t>0.01.0571.5</t>
  </si>
  <si>
    <t>0.01.0571.6</t>
  </si>
  <si>
    <t>0.01.0660.24</t>
  </si>
  <si>
    <t>0.01.0660.25</t>
  </si>
  <si>
    <t>0.01.0661.180</t>
  </si>
  <si>
    <t>0.01.0700.237</t>
  </si>
  <si>
    <t>0.01.0700.238</t>
  </si>
  <si>
    <t>0.01.0700.18</t>
  </si>
  <si>
    <t>0.01.0700.16</t>
  </si>
  <si>
    <t>0.01.0700.21</t>
  </si>
  <si>
    <t>0.01.0700.20</t>
  </si>
  <si>
    <t>0.01.0701.9</t>
  </si>
  <si>
    <t>0.01.0701.23</t>
  </si>
  <si>
    <t>0.01.0708</t>
  </si>
  <si>
    <t>0.01.0750</t>
  </si>
  <si>
    <t>0.01.0751</t>
  </si>
  <si>
    <t>0.01.0752</t>
  </si>
  <si>
    <t>0.01.0755</t>
  </si>
  <si>
    <t>0.01.0899.1</t>
  </si>
  <si>
    <t>0.01.0571.218</t>
  </si>
  <si>
    <t>Conv. Educação - Transf. Especial- Ampl Dom Afonso</t>
  </si>
  <si>
    <t>0.01.0571.213</t>
  </si>
  <si>
    <t>Conv. Educação - Transf. Especial- Piso Quadra Dom Afonso</t>
  </si>
  <si>
    <t>0.01.0571.215</t>
  </si>
  <si>
    <t>Conv. Educação - Transf. Especial- Reforma Escola Xenia</t>
  </si>
  <si>
    <t>0.01.0571.216</t>
  </si>
  <si>
    <t>Conv. Educação - Transf. Especial- Aquisição Ônibus Escolar</t>
  </si>
  <si>
    <t>0.01.0660.161</t>
  </si>
  <si>
    <t>FNAS -Proteção Social Básica Custeio</t>
  </si>
  <si>
    <t>0.01.0660.182</t>
  </si>
  <si>
    <t>FNAS -Covid Alimentos</t>
  </si>
  <si>
    <t>0.01.0660.183</t>
  </si>
  <si>
    <t>FNAS -Covid Acolhimento</t>
  </si>
  <si>
    <t>0.01.0661.163</t>
  </si>
  <si>
    <t>FEAS - Proteção Social Básica Custeio</t>
  </si>
  <si>
    <t>0.01.0661.164</t>
  </si>
  <si>
    <t>FEAS - Proteção Social Básica Investimento</t>
  </si>
  <si>
    <t>Convênio Federal - Fossas Domiciliares</t>
  </si>
  <si>
    <t>0.01.0701.214</t>
  </si>
  <si>
    <t>Convênio Estado/ Pav Floriano Pedro Besen</t>
  </si>
  <si>
    <t>0.01.0701.212</t>
  </si>
  <si>
    <t>Convênio Estado/ Pav Antº Veber</t>
  </si>
  <si>
    <t>0.01.0701.211</t>
  </si>
  <si>
    <t>Convênio Estado/ Piso quadra ginásio</t>
  </si>
  <si>
    <t>0.01.0701.224</t>
  </si>
  <si>
    <t>Convênio Estado/ Pav Pedro Leonardo Schmitz</t>
  </si>
  <si>
    <t>0.01.0701.222</t>
  </si>
  <si>
    <t>Convênio Estado/ Pav São Francisco de Assis</t>
  </si>
  <si>
    <t>0.01.0701.228</t>
  </si>
  <si>
    <t>Convênio Estado/ Pav Santa Paulina</t>
  </si>
  <si>
    <t>0.01.0710.188</t>
  </si>
  <si>
    <t>Transf. Especial do Estado - Emenda Impositiva educação</t>
  </si>
  <si>
    <t>0.01.0710.205</t>
  </si>
  <si>
    <t>Transf. Especial do Estado - Emenda Impositiva genérica</t>
  </si>
  <si>
    <t>0.01.0718</t>
  </si>
  <si>
    <t>Aux. Financeiro - outorga ICMS</t>
  </si>
  <si>
    <t>Recursos Provenientes de taxas</t>
  </si>
  <si>
    <t>0.01.0759</t>
  </si>
  <si>
    <t>FIA - Imposto de Renda</t>
  </si>
  <si>
    <t>Transf. Especial- Emenda Dario Berger</t>
  </si>
  <si>
    <t>0.01.0706.3210242</t>
  </si>
  <si>
    <t>0.01.0706.3210243</t>
  </si>
  <si>
    <t>Transf. Especial- Emenda Chiodini</t>
  </si>
  <si>
    <t>FNAS -PROCAD SUAS</t>
  </si>
  <si>
    <t>0.01.0660.242</t>
  </si>
  <si>
    <t xml:space="preserve">Antônio Carlos, 06 de julho de 2023.                            </t>
  </si>
  <si>
    <t>REFERÊNCIA 4° BIMESTRE DE 2023</t>
  </si>
  <si>
    <t>0.01.0715.7000</t>
  </si>
  <si>
    <t>0.01.0716.7000</t>
  </si>
  <si>
    <t>Setor Cultural - Audiovisual LC 195/2022</t>
  </si>
  <si>
    <t>Setor Cultural - Demais Setores LC 195/2022</t>
  </si>
  <si>
    <t>0.01.706.31100244</t>
  </si>
  <si>
    <t>Emenda Individual - Portaria 647</t>
  </si>
  <si>
    <t>SUS/União - Ações de multivacinação</t>
  </si>
  <si>
    <t>0.01.0705.7000</t>
  </si>
  <si>
    <t>SUS/União - Piso enfermagem</t>
  </si>
  <si>
    <t>0.01.0600.7000243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</si>
</sst>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justify"/>
    </xf>
    <xf numFmtId="0" fontId="0" fillId="0" borderId="0" xfId="0" applyFont="1" applyAlignment="1">
      <alignment vertical="justify"/>
    </xf>
    <xf numFmtId="0" fontId="7" fillId="0" borderId="0" xfId="0" applyFont="1" applyAlignment="1">
      <alignment horizontal="center" vertical="justify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justify" vertical="justify" wrapText="1"/>
    </xf>
    <xf numFmtId="2" fontId="0" fillId="0" borderId="10" xfId="0" applyNumberFormat="1" applyFont="1" applyBorder="1" applyAlignment="1">
      <alignment horizontal="right" vertical="justify" wrapText="1"/>
    </xf>
    <xf numFmtId="2" fontId="0" fillId="0" borderId="10" xfId="0" applyNumberFormat="1" applyFont="1" applyBorder="1" applyAlignment="1">
      <alignment vertical="justify" wrapText="1"/>
    </xf>
    <xf numFmtId="2" fontId="5" fillId="0" borderId="10" xfId="0" applyNumberFormat="1" applyFont="1" applyBorder="1" applyAlignment="1">
      <alignment vertical="justify" wrapText="1"/>
    </xf>
    <xf numFmtId="0" fontId="6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2" fontId="5" fillId="0" borderId="10" xfId="0" applyNumberFormat="1" applyFont="1" applyBorder="1" applyAlignment="1">
      <alignment horizontal="right" vertical="justify" wrapText="1"/>
    </xf>
    <xf numFmtId="2" fontId="6" fillId="0" borderId="10" xfId="0" applyNumberFormat="1" applyFont="1" applyBorder="1" applyAlignment="1">
      <alignment horizontal="right" vertical="justify" wrapText="1"/>
    </xf>
    <xf numFmtId="0" fontId="5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center" vertical="justify" wrapText="1"/>
    </xf>
    <xf numFmtId="0" fontId="7" fillId="0" borderId="0" xfId="0" applyFont="1" applyAlignment="1">
      <alignment vertical="justify"/>
    </xf>
    <xf numFmtId="0" fontId="8" fillId="0" borderId="0" xfId="0" applyFont="1" applyAlignment="1">
      <alignment horizontal="center" vertical="justify" wrapText="1"/>
    </xf>
    <xf numFmtId="4" fontId="0" fillId="0" borderId="0" xfId="0" applyNumberFormat="1" applyFont="1" applyAlignment="1">
      <alignment vertical="justify"/>
    </xf>
    <xf numFmtId="0" fontId="0" fillId="0" borderId="0" xfId="0" applyFont="1" applyAlignment="1">
      <alignment/>
    </xf>
    <xf numFmtId="2" fontId="50" fillId="0" borderId="10" xfId="0" applyNumberFormat="1" applyFont="1" applyBorder="1" applyAlignment="1">
      <alignment horizontal="right" vertical="justify" wrapText="1"/>
    </xf>
    <xf numFmtId="171" fontId="6" fillId="0" borderId="10" xfId="0" applyNumberFormat="1" applyFont="1" applyBorder="1" applyAlignment="1">
      <alignment horizontal="right" vertical="justify" wrapText="1"/>
    </xf>
    <xf numFmtId="171" fontId="5" fillId="0" borderId="10" xfId="0" applyNumberFormat="1" applyFont="1" applyBorder="1" applyAlignment="1">
      <alignment horizontal="right" vertical="justify" wrapText="1"/>
    </xf>
    <xf numFmtId="2" fontId="5" fillId="0" borderId="10" xfId="0" applyNumberFormat="1" applyFont="1" applyBorder="1" applyAlignment="1">
      <alignment horizontal="center" vertical="distributed" wrapText="1"/>
    </xf>
    <xf numFmtId="2" fontId="51" fillId="0" borderId="10" xfId="0" applyNumberFormat="1" applyFont="1" applyBorder="1" applyAlignment="1">
      <alignment horizontal="right" vertical="justify" wrapText="1"/>
    </xf>
    <xf numFmtId="0" fontId="5" fillId="0" borderId="11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center" vertical="justify" wrapText="1"/>
    </xf>
    <xf numFmtId="171" fontId="5" fillId="0" borderId="11" xfId="0" applyNumberFormat="1" applyFont="1" applyBorder="1" applyAlignment="1">
      <alignment horizontal="right" vertical="justify" wrapText="1"/>
    </xf>
    <xf numFmtId="0" fontId="5" fillId="0" borderId="12" xfId="0" applyFont="1" applyBorder="1" applyAlignment="1">
      <alignment horizontal="justify" vertical="justify" wrapText="1"/>
    </xf>
    <xf numFmtId="0" fontId="2" fillId="0" borderId="12" xfId="0" applyFont="1" applyBorder="1" applyAlignment="1">
      <alignment horizontal="center" vertical="justify" wrapText="1"/>
    </xf>
    <xf numFmtId="171" fontId="5" fillId="0" borderId="12" xfId="0" applyNumberFormat="1" applyFont="1" applyBorder="1" applyAlignment="1">
      <alignment horizontal="right" vertical="justify" wrapText="1"/>
    </xf>
    <xf numFmtId="171" fontId="6" fillId="0" borderId="10" xfId="0" applyNumberFormat="1" applyFont="1" applyBorder="1" applyAlignment="1">
      <alignment vertical="justify" wrapText="1"/>
    </xf>
    <xf numFmtId="171" fontId="5" fillId="0" borderId="10" xfId="0" applyNumberFormat="1" applyFont="1" applyBorder="1" applyAlignment="1">
      <alignment vertical="justify" wrapText="1"/>
    </xf>
    <xf numFmtId="171" fontId="50" fillId="0" borderId="12" xfId="0" applyNumberFormat="1" applyFont="1" applyBorder="1" applyAlignment="1">
      <alignment horizontal="right" vertical="justify" wrapText="1"/>
    </xf>
    <xf numFmtId="171" fontId="50" fillId="0" borderId="11" xfId="0" applyNumberFormat="1" applyFont="1" applyBorder="1" applyAlignment="1">
      <alignment horizontal="right" vertical="justify" wrapText="1"/>
    </xf>
    <xf numFmtId="2" fontId="51" fillId="0" borderId="10" xfId="0" applyNumberFormat="1" applyFont="1" applyBorder="1" applyAlignment="1">
      <alignment vertical="justify" wrapText="1"/>
    </xf>
    <xf numFmtId="0" fontId="5" fillId="0" borderId="13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center" vertical="justify" wrapText="1"/>
    </xf>
    <xf numFmtId="171" fontId="5" fillId="0" borderId="13" xfId="0" applyNumberFormat="1" applyFont="1" applyBorder="1" applyAlignment="1">
      <alignment horizontal="right" vertical="justify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vertical="justify" wrapText="1"/>
    </xf>
    <xf numFmtId="2" fontId="5" fillId="33" borderId="10" xfId="0" applyNumberFormat="1" applyFont="1" applyFill="1" applyBorder="1" applyAlignment="1">
      <alignment vertical="justify" wrapText="1"/>
    </xf>
    <xf numFmtId="171" fontId="6" fillId="33" borderId="10" xfId="0" applyNumberFormat="1" applyFont="1" applyFill="1" applyBorder="1" applyAlignment="1">
      <alignment horizontal="right" vertical="justify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justify" wrapText="1"/>
    </xf>
    <xf numFmtId="0" fontId="6" fillId="33" borderId="15" xfId="0" applyFont="1" applyFill="1" applyBorder="1" applyAlignment="1">
      <alignment vertical="center"/>
    </xf>
    <xf numFmtId="183" fontId="0" fillId="0" borderId="0" xfId="47" applyFont="1" applyAlignment="1">
      <alignment/>
    </xf>
    <xf numFmtId="0" fontId="6" fillId="33" borderId="10" xfId="0" applyFont="1" applyFill="1" applyBorder="1" applyAlignment="1">
      <alignment vertical="center" wrapText="1"/>
    </xf>
    <xf numFmtId="3" fontId="6" fillId="33" borderId="14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33" borderId="14" xfId="0" applyFont="1" applyFill="1" applyBorder="1" applyAlignment="1">
      <alignment horizontal="left" vertical="center"/>
    </xf>
    <xf numFmtId="3" fontId="6" fillId="33" borderId="14" xfId="0" applyNumberFormat="1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2" fontId="50" fillId="0" borderId="10" xfId="0" applyNumberFormat="1" applyFont="1" applyBorder="1" applyAlignment="1">
      <alignment vertical="justify" wrapText="1"/>
    </xf>
    <xf numFmtId="0" fontId="6" fillId="33" borderId="10" xfId="0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8" fillId="0" borderId="0" xfId="0" applyFont="1" applyAlignment="1">
      <alignment horizontal="center" vertical="justify" wrapText="1"/>
    </xf>
    <xf numFmtId="0" fontId="9" fillId="0" borderId="0" xfId="0" applyFont="1" applyAlignment="1">
      <alignment vertical="justify"/>
    </xf>
    <xf numFmtId="0" fontId="3" fillId="0" borderId="10" xfId="0" applyFont="1" applyBorder="1" applyAlignment="1">
      <alignment horizontal="center" vertical="distributed" wrapText="1"/>
    </xf>
    <xf numFmtId="0" fontId="1" fillId="0" borderId="0" xfId="0" applyFont="1" applyAlignment="1">
      <alignment vertical="justify"/>
    </xf>
    <xf numFmtId="0" fontId="1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distributed" wrapText="1"/>
    </xf>
    <xf numFmtId="0" fontId="6" fillId="0" borderId="13" xfId="0" applyFont="1" applyBorder="1" applyAlignment="1">
      <alignment/>
    </xf>
    <xf numFmtId="171" fontId="6" fillId="0" borderId="13" xfId="0" applyNumberFormat="1" applyFont="1" applyBorder="1" applyAlignment="1">
      <alignment horizontal="right" vertic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zoomScalePageLayoutView="0" workbookViewId="0" topLeftCell="A1">
      <selection activeCell="L76" sqref="L76"/>
    </sheetView>
  </sheetViews>
  <sheetFormatPr defaultColWidth="9.140625" defaultRowHeight="12.75"/>
  <cols>
    <col min="1" max="1" width="14.140625" style="0" customWidth="1"/>
    <col min="2" max="2" width="32.140625" style="0" customWidth="1"/>
    <col min="3" max="3" width="9.421875" style="0" customWidth="1"/>
    <col min="4" max="4" width="10.57421875" style="0" customWidth="1"/>
    <col min="5" max="5" width="10.28125" style="0" customWidth="1"/>
    <col min="6" max="6" width="9.57421875" style="0" customWidth="1"/>
    <col min="7" max="7" width="10.7109375" style="0" customWidth="1"/>
    <col min="8" max="8" width="10.57421875" style="0" customWidth="1"/>
    <col min="9" max="10" width="10.00390625" style="0" customWidth="1"/>
    <col min="11" max="11" width="10.140625" style="0" customWidth="1"/>
    <col min="12" max="12" width="12.57421875" style="0" bestFit="1" customWidth="1"/>
  </cols>
  <sheetData>
    <row r="1" spans="1:11" ht="16.5" customHeight="1">
      <c r="A1" s="67" t="s">
        <v>0</v>
      </c>
      <c r="B1" s="67"/>
      <c r="C1" s="67"/>
      <c r="D1" s="67"/>
      <c r="E1" s="67"/>
      <c r="F1" s="67"/>
      <c r="G1" s="2"/>
      <c r="H1" s="2"/>
      <c r="I1" s="2"/>
      <c r="J1" s="2"/>
      <c r="K1" s="18">
        <v>1000</v>
      </c>
    </row>
    <row r="2" spans="1:11" ht="15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.75">
      <c r="A3" s="68" t="s">
        <v>177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2.75">
      <c r="A4" s="69" t="s">
        <v>2</v>
      </c>
      <c r="B4" s="69" t="s">
        <v>3</v>
      </c>
      <c r="C4" s="69" t="s">
        <v>4</v>
      </c>
      <c r="D4" s="69"/>
      <c r="E4" s="69"/>
      <c r="F4" s="69" t="s">
        <v>5</v>
      </c>
      <c r="G4" s="69"/>
      <c r="H4" s="69"/>
      <c r="I4" s="69" t="s">
        <v>6</v>
      </c>
      <c r="J4" s="69"/>
      <c r="K4" s="69"/>
    </row>
    <row r="5" spans="1:11" ht="11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2.75">
      <c r="A6" s="69"/>
      <c r="B6" s="69"/>
      <c r="C6" s="66" t="s">
        <v>7</v>
      </c>
      <c r="D6" s="66" t="s">
        <v>8</v>
      </c>
      <c r="E6" s="66" t="s">
        <v>9</v>
      </c>
      <c r="F6" s="66" t="s">
        <v>7</v>
      </c>
      <c r="G6" s="66" t="s">
        <v>8</v>
      </c>
      <c r="H6" s="66" t="s">
        <v>9</v>
      </c>
      <c r="I6" s="66" t="s">
        <v>7</v>
      </c>
      <c r="J6" s="66" t="s">
        <v>8</v>
      </c>
      <c r="K6" s="66" t="s">
        <v>9</v>
      </c>
    </row>
    <row r="7" spans="1:11" ht="4.5" customHeight="1">
      <c r="A7" s="69"/>
      <c r="B7" s="69"/>
      <c r="C7" s="66"/>
      <c r="D7" s="66"/>
      <c r="E7" s="66"/>
      <c r="F7" s="66"/>
      <c r="G7" s="66"/>
      <c r="H7" s="66"/>
      <c r="I7" s="66"/>
      <c r="J7" s="66"/>
      <c r="K7" s="66"/>
    </row>
    <row r="8" spans="1:11" ht="0.75" customHeight="1" hidden="1">
      <c r="A8" s="69"/>
      <c r="B8" s="69"/>
      <c r="C8" s="66"/>
      <c r="D8" s="66"/>
      <c r="E8" s="66"/>
      <c r="F8" s="66"/>
      <c r="G8" s="66"/>
      <c r="H8" s="66"/>
      <c r="I8" s="66"/>
      <c r="J8" s="66"/>
      <c r="K8" s="66"/>
    </row>
    <row r="9" spans="1:11" ht="12.75">
      <c r="A9" s="5"/>
      <c r="B9" s="6" t="s">
        <v>10</v>
      </c>
      <c r="C9" s="7"/>
      <c r="D9" s="7"/>
      <c r="E9" s="7"/>
      <c r="F9" s="8"/>
      <c r="G9" s="9"/>
      <c r="H9" s="9"/>
      <c r="I9" s="9"/>
      <c r="J9" s="9" t="s">
        <v>11</v>
      </c>
      <c r="K9" s="9"/>
    </row>
    <row r="10" spans="1:11" ht="12.75">
      <c r="A10" s="48"/>
      <c r="B10" s="6" t="s">
        <v>12</v>
      </c>
      <c r="C10" s="7"/>
      <c r="D10" s="7"/>
      <c r="E10" s="7"/>
      <c r="F10" s="42"/>
      <c r="G10" s="43"/>
      <c r="H10" s="43"/>
      <c r="I10" s="9"/>
      <c r="J10" s="9"/>
      <c r="K10" s="9"/>
    </row>
    <row r="11" spans="1:12" ht="12.75">
      <c r="A11" s="57" t="s">
        <v>76</v>
      </c>
      <c r="B11" s="51" t="s">
        <v>48</v>
      </c>
      <c r="C11" s="21">
        <v>21345</v>
      </c>
      <c r="D11" s="21">
        <v>20930.81</v>
      </c>
      <c r="E11" s="21">
        <v>-414.1899999999987</v>
      </c>
      <c r="F11" s="44">
        <v>6889</v>
      </c>
      <c r="G11" s="44">
        <v>7105.22</v>
      </c>
      <c r="H11" s="44">
        <f aca="true" t="shared" si="0" ref="H11:H28">G11-F11</f>
        <v>216.22000000000025</v>
      </c>
      <c r="I11" s="21">
        <f aca="true" t="shared" si="1" ref="I11:J28">C11+F11</f>
        <v>28234</v>
      </c>
      <c r="J11" s="21">
        <f>D11+G11</f>
        <v>28036.030000000002</v>
      </c>
      <c r="K11" s="21">
        <f aca="true" t="shared" si="2" ref="K11:K28">J11-I11</f>
        <v>-197.96999999999753</v>
      </c>
      <c r="L11" s="63"/>
    </row>
    <row r="12" spans="1:11" ht="13.5" customHeight="1">
      <c r="A12" s="57" t="s">
        <v>77</v>
      </c>
      <c r="B12" s="51" t="s">
        <v>49</v>
      </c>
      <c r="C12" s="21">
        <v>484.6</v>
      </c>
      <c r="D12" s="21">
        <v>313.56</v>
      </c>
      <c r="E12" s="21">
        <v>-171.04000000000002</v>
      </c>
      <c r="F12" s="44">
        <v>85</v>
      </c>
      <c r="G12" s="44">
        <v>42.2</v>
      </c>
      <c r="H12" s="44">
        <f t="shared" si="0"/>
        <v>-42.8</v>
      </c>
      <c r="I12" s="21">
        <f t="shared" si="1"/>
        <v>569.6</v>
      </c>
      <c r="J12" s="21">
        <f t="shared" si="1"/>
        <v>355.76</v>
      </c>
      <c r="K12" s="21">
        <f t="shared" si="2"/>
        <v>-213.84000000000003</v>
      </c>
    </row>
    <row r="13" spans="1:11" ht="13.5" customHeight="1">
      <c r="A13" s="57" t="s">
        <v>104</v>
      </c>
      <c r="B13" s="47" t="s">
        <v>50</v>
      </c>
      <c r="C13" s="21">
        <v>4100</v>
      </c>
      <c r="D13" s="21">
        <v>4262.39</v>
      </c>
      <c r="E13" s="21">
        <v>162.39000000000033</v>
      </c>
      <c r="F13" s="44">
        <v>1200</v>
      </c>
      <c r="G13" s="44">
        <v>1402.74</v>
      </c>
      <c r="H13" s="44">
        <f t="shared" si="0"/>
        <v>202.74</v>
      </c>
      <c r="I13" s="21">
        <f t="shared" si="1"/>
        <v>5300</v>
      </c>
      <c r="J13" s="21">
        <f t="shared" si="1"/>
        <v>5665.13</v>
      </c>
      <c r="K13" s="21">
        <f t="shared" si="2"/>
        <v>365.1300000000001</v>
      </c>
    </row>
    <row r="14" spans="1:11" ht="12.75">
      <c r="A14" s="57" t="s">
        <v>105</v>
      </c>
      <c r="B14" s="47" t="s">
        <v>51</v>
      </c>
      <c r="C14" s="21">
        <v>403</v>
      </c>
      <c r="D14" s="21">
        <v>475.32</v>
      </c>
      <c r="E14" s="21">
        <v>72.32</v>
      </c>
      <c r="F14" s="44">
        <v>134</v>
      </c>
      <c r="G14" s="44">
        <v>155.43</v>
      </c>
      <c r="H14" s="44">
        <f>G14-F14</f>
        <v>21.430000000000007</v>
      </c>
      <c r="I14" s="21">
        <f>C14+F14</f>
        <v>537</v>
      </c>
      <c r="J14" s="21">
        <f>D14+G14</f>
        <v>630.75</v>
      </c>
      <c r="K14" s="21">
        <f>J14-I14</f>
        <v>93.75</v>
      </c>
    </row>
    <row r="15" spans="1:11" ht="12.75">
      <c r="A15" s="57" t="s">
        <v>106</v>
      </c>
      <c r="B15" s="47" t="s">
        <v>52</v>
      </c>
      <c r="C15" s="21">
        <v>75.46000000000001</v>
      </c>
      <c r="D15" s="21">
        <v>97.2</v>
      </c>
      <c r="E15" s="21">
        <v>21.739999999999995</v>
      </c>
      <c r="F15" s="44">
        <v>30.18</v>
      </c>
      <c r="G15" s="44">
        <v>41.19</v>
      </c>
      <c r="H15" s="44">
        <f t="shared" si="0"/>
        <v>11.009999999999998</v>
      </c>
      <c r="I15" s="21">
        <f t="shared" si="1"/>
        <v>105.64000000000001</v>
      </c>
      <c r="J15" s="21">
        <f t="shared" si="1"/>
        <v>138.39</v>
      </c>
      <c r="K15" s="21">
        <f t="shared" si="2"/>
        <v>32.74999999999997</v>
      </c>
    </row>
    <row r="16" spans="1:12" ht="12.75">
      <c r="A16" s="57" t="s">
        <v>107</v>
      </c>
      <c r="B16" s="47" t="s">
        <v>53</v>
      </c>
      <c r="C16" s="21">
        <v>65.46000000000001</v>
      </c>
      <c r="D16" s="21">
        <v>51.21</v>
      </c>
      <c r="E16" s="21">
        <v>-14.250000000000007</v>
      </c>
      <c r="F16" s="44">
        <v>26.18</v>
      </c>
      <c r="G16" s="44">
        <v>36.63</v>
      </c>
      <c r="H16" s="44">
        <f t="shared" si="0"/>
        <v>10.450000000000003</v>
      </c>
      <c r="I16" s="21">
        <f t="shared" si="1"/>
        <v>91.64000000000001</v>
      </c>
      <c r="J16" s="21">
        <f t="shared" si="1"/>
        <v>87.84</v>
      </c>
      <c r="K16" s="21">
        <f t="shared" si="2"/>
        <v>-3.8000000000000114</v>
      </c>
      <c r="L16" s="50"/>
    </row>
    <row r="17" spans="1:12" ht="12.75">
      <c r="A17" s="57" t="s">
        <v>108</v>
      </c>
      <c r="B17" s="47" t="s">
        <v>39</v>
      </c>
      <c r="C17" s="21">
        <v>0</v>
      </c>
      <c r="D17" s="21">
        <v>0</v>
      </c>
      <c r="E17" s="21">
        <v>0</v>
      </c>
      <c r="F17" s="44">
        <v>0</v>
      </c>
      <c r="G17" s="44">
        <v>0</v>
      </c>
      <c r="H17" s="44">
        <f t="shared" si="0"/>
        <v>0</v>
      </c>
      <c r="I17" s="21">
        <f t="shared" si="1"/>
        <v>0</v>
      </c>
      <c r="J17" s="21">
        <f t="shared" si="1"/>
        <v>0</v>
      </c>
      <c r="K17" s="21">
        <f t="shared" si="2"/>
        <v>0</v>
      </c>
      <c r="L17" s="50"/>
    </row>
    <row r="18" spans="1:12" ht="12.75">
      <c r="A18" s="57" t="s">
        <v>109</v>
      </c>
      <c r="B18" s="47" t="s">
        <v>40</v>
      </c>
      <c r="C18" s="21">
        <v>0</v>
      </c>
      <c r="D18" s="21">
        <v>0</v>
      </c>
      <c r="E18" s="21">
        <v>0</v>
      </c>
      <c r="F18" s="44">
        <v>0</v>
      </c>
      <c r="G18" s="44">
        <v>0</v>
      </c>
      <c r="H18" s="44">
        <f t="shared" si="0"/>
        <v>0</v>
      </c>
      <c r="I18" s="21">
        <f t="shared" si="1"/>
        <v>0</v>
      </c>
      <c r="J18" s="21">
        <f t="shared" si="1"/>
        <v>0</v>
      </c>
      <c r="K18" s="21">
        <f t="shared" si="2"/>
        <v>0</v>
      </c>
      <c r="L18" s="50"/>
    </row>
    <row r="19" spans="1:12" ht="12.75">
      <c r="A19" s="57" t="s">
        <v>110</v>
      </c>
      <c r="B19" s="47" t="s">
        <v>39</v>
      </c>
      <c r="C19" s="21">
        <v>0</v>
      </c>
      <c r="D19" s="21">
        <v>0</v>
      </c>
      <c r="E19" s="21">
        <v>0</v>
      </c>
      <c r="F19" s="44">
        <v>0</v>
      </c>
      <c r="G19" s="44">
        <v>0</v>
      </c>
      <c r="H19" s="44">
        <f t="shared" si="0"/>
        <v>0</v>
      </c>
      <c r="I19" s="21">
        <f t="shared" si="1"/>
        <v>0</v>
      </c>
      <c r="J19" s="21">
        <f t="shared" si="1"/>
        <v>0</v>
      </c>
      <c r="K19" s="21">
        <f t="shared" si="2"/>
        <v>0</v>
      </c>
      <c r="L19" s="50"/>
    </row>
    <row r="20" spans="1:12" ht="12.75">
      <c r="A20" s="57" t="s">
        <v>111</v>
      </c>
      <c r="B20" s="47" t="s">
        <v>54</v>
      </c>
      <c r="C20" s="21">
        <v>195</v>
      </c>
      <c r="D20" s="21">
        <v>173.3</v>
      </c>
      <c r="E20" s="21">
        <v>-21.69999999999999</v>
      </c>
      <c r="F20" s="44">
        <v>78</v>
      </c>
      <c r="G20" s="44">
        <v>86.66</v>
      </c>
      <c r="H20" s="44">
        <f t="shared" si="0"/>
        <v>8.659999999999997</v>
      </c>
      <c r="I20" s="21">
        <f t="shared" si="1"/>
        <v>273</v>
      </c>
      <c r="J20" s="21">
        <f t="shared" si="1"/>
        <v>259.96000000000004</v>
      </c>
      <c r="K20" s="21">
        <f t="shared" si="2"/>
        <v>-13.039999999999964</v>
      </c>
      <c r="L20" s="50"/>
    </row>
    <row r="21" spans="1:12" ht="12.75">
      <c r="A21" s="57" t="s">
        <v>112</v>
      </c>
      <c r="B21" s="47" t="s">
        <v>55</v>
      </c>
      <c r="C21" s="21">
        <v>107.5</v>
      </c>
      <c r="D21" s="21">
        <v>100.94</v>
      </c>
      <c r="E21" s="21">
        <v>-6.560000000000002</v>
      </c>
      <c r="F21" s="44">
        <v>43</v>
      </c>
      <c r="G21" s="44">
        <v>50.47</v>
      </c>
      <c r="H21" s="44">
        <f t="shared" si="0"/>
        <v>7.469999999999999</v>
      </c>
      <c r="I21" s="21">
        <f t="shared" si="1"/>
        <v>150.5</v>
      </c>
      <c r="J21" s="21">
        <f t="shared" si="1"/>
        <v>151.41</v>
      </c>
      <c r="K21" s="21">
        <f t="shared" si="2"/>
        <v>0.9099999999999966</v>
      </c>
      <c r="L21" s="50"/>
    </row>
    <row r="22" spans="1:12" ht="12.75">
      <c r="A22" s="57" t="s">
        <v>113</v>
      </c>
      <c r="B22" s="47" t="s">
        <v>56</v>
      </c>
      <c r="C22" s="21">
        <v>8.616</v>
      </c>
      <c r="D22" s="21">
        <v>0.02</v>
      </c>
      <c r="E22" s="21">
        <v>-8.596</v>
      </c>
      <c r="F22" s="44">
        <v>2.876</v>
      </c>
      <c r="G22" s="44">
        <v>0</v>
      </c>
      <c r="H22" s="44">
        <f t="shared" si="0"/>
        <v>-2.876</v>
      </c>
      <c r="I22" s="21">
        <f t="shared" si="1"/>
        <v>11.491999999999999</v>
      </c>
      <c r="J22" s="21">
        <f t="shared" si="1"/>
        <v>0.02</v>
      </c>
      <c r="K22" s="21">
        <f t="shared" si="2"/>
        <v>-11.472</v>
      </c>
      <c r="L22" s="50"/>
    </row>
    <row r="23" spans="1:12" ht="12.75">
      <c r="A23" s="57" t="s">
        <v>114</v>
      </c>
      <c r="B23" s="47" t="s">
        <v>57</v>
      </c>
      <c r="C23" s="21">
        <v>0</v>
      </c>
      <c r="D23" s="21">
        <v>0</v>
      </c>
      <c r="E23" s="21">
        <v>0</v>
      </c>
      <c r="F23" s="44">
        <v>0</v>
      </c>
      <c r="G23" s="44">
        <v>0</v>
      </c>
      <c r="H23" s="44">
        <f t="shared" si="0"/>
        <v>0</v>
      </c>
      <c r="I23" s="21">
        <f t="shared" si="1"/>
        <v>0</v>
      </c>
      <c r="J23" s="21">
        <f t="shared" si="1"/>
        <v>0</v>
      </c>
      <c r="K23" s="21">
        <f t="shared" si="2"/>
        <v>0</v>
      </c>
      <c r="L23" s="50"/>
    </row>
    <row r="24" spans="1:12" ht="12.75">
      <c r="A24" s="58" t="s">
        <v>115</v>
      </c>
      <c r="B24" s="47" t="s">
        <v>58</v>
      </c>
      <c r="C24" s="21">
        <v>0</v>
      </c>
      <c r="D24" s="21">
        <v>12.81</v>
      </c>
      <c r="E24" s="21">
        <v>12.81</v>
      </c>
      <c r="F24" s="44">
        <v>50</v>
      </c>
      <c r="G24" s="44">
        <v>1.28</v>
      </c>
      <c r="H24" s="44">
        <f>G24-F24</f>
        <v>-48.72</v>
      </c>
      <c r="I24" s="21">
        <f t="shared" si="1"/>
        <v>50</v>
      </c>
      <c r="J24" s="21">
        <f t="shared" si="1"/>
        <v>14.09</v>
      </c>
      <c r="K24" s="21">
        <f t="shared" si="2"/>
        <v>-35.91</v>
      </c>
      <c r="L24" s="50"/>
    </row>
    <row r="25" spans="1:12" ht="12.75">
      <c r="A25" s="58" t="s">
        <v>116</v>
      </c>
      <c r="B25" s="47" t="s">
        <v>59</v>
      </c>
      <c r="C25" s="21">
        <v>0</v>
      </c>
      <c r="D25" s="21">
        <v>0</v>
      </c>
      <c r="E25" s="21">
        <v>0</v>
      </c>
      <c r="F25" s="44">
        <v>80</v>
      </c>
      <c r="G25" s="44">
        <v>0</v>
      </c>
      <c r="H25" s="44">
        <f t="shared" si="0"/>
        <v>-80</v>
      </c>
      <c r="I25" s="21">
        <f t="shared" si="1"/>
        <v>80</v>
      </c>
      <c r="J25" s="21">
        <f t="shared" si="1"/>
        <v>0</v>
      </c>
      <c r="K25" s="21">
        <f t="shared" si="2"/>
        <v>-80</v>
      </c>
      <c r="L25" s="50"/>
    </row>
    <row r="26" spans="1:12" ht="12.75">
      <c r="A26" s="58" t="s">
        <v>117</v>
      </c>
      <c r="B26" s="47" t="s">
        <v>60</v>
      </c>
      <c r="C26" s="21">
        <v>0</v>
      </c>
      <c r="D26" s="21">
        <v>0</v>
      </c>
      <c r="E26" s="21">
        <v>0</v>
      </c>
      <c r="F26" s="44">
        <v>70</v>
      </c>
      <c r="G26" s="44">
        <v>0</v>
      </c>
      <c r="H26" s="44">
        <f t="shared" si="0"/>
        <v>-70</v>
      </c>
      <c r="I26" s="21">
        <f t="shared" si="1"/>
        <v>70</v>
      </c>
      <c r="J26" s="21">
        <f t="shared" si="1"/>
        <v>0</v>
      </c>
      <c r="K26" s="21">
        <f t="shared" si="2"/>
        <v>-70</v>
      </c>
      <c r="L26" s="50"/>
    </row>
    <row r="27" spans="1:12" ht="12.75">
      <c r="A27" s="57" t="s">
        <v>118</v>
      </c>
      <c r="B27" s="47" t="s">
        <v>42</v>
      </c>
      <c r="C27" s="21">
        <v>0</v>
      </c>
      <c r="D27" s="21">
        <v>0</v>
      </c>
      <c r="E27" s="21">
        <v>0</v>
      </c>
      <c r="F27" s="44">
        <v>0</v>
      </c>
      <c r="G27" s="44">
        <v>0</v>
      </c>
      <c r="H27" s="44">
        <f t="shared" si="0"/>
        <v>0</v>
      </c>
      <c r="I27" s="21">
        <f t="shared" si="1"/>
        <v>0</v>
      </c>
      <c r="J27" s="21">
        <f t="shared" si="1"/>
        <v>0</v>
      </c>
      <c r="K27" s="21">
        <f t="shared" si="2"/>
        <v>0</v>
      </c>
      <c r="L27" s="50"/>
    </row>
    <row r="28" spans="1:12" ht="12.75">
      <c r="A28" s="57" t="s">
        <v>119</v>
      </c>
      <c r="B28" s="47" t="s">
        <v>41</v>
      </c>
      <c r="C28" s="21">
        <v>0</v>
      </c>
      <c r="D28" s="21">
        <v>485.37</v>
      </c>
      <c r="E28" s="21">
        <v>485.37</v>
      </c>
      <c r="F28" s="44">
        <v>0</v>
      </c>
      <c r="G28" s="44">
        <v>8.43</v>
      </c>
      <c r="H28" s="44">
        <f t="shared" si="0"/>
        <v>8.43</v>
      </c>
      <c r="I28" s="21">
        <f t="shared" si="1"/>
        <v>0</v>
      </c>
      <c r="J28" s="21">
        <f t="shared" si="1"/>
        <v>493.8</v>
      </c>
      <c r="K28" s="21">
        <f t="shared" si="2"/>
        <v>493.8</v>
      </c>
      <c r="L28" s="50"/>
    </row>
    <row r="29" spans="1:12" ht="12.75">
      <c r="A29" s="57" t="s">
        <v>120</v>
      </c>
      <c r="B29" s="47" t="s">
        <v>43</v>
      </c>
      <c r="C29" s="21">
        <v>0</v>
      </c>
      <c r="D29" s="21">
        <v>0</v>
      </c>
      <c r="E29" s="21">
        <v>0</v>
      </c>
      <c r="F29" s="44">
        <v>0</v>
      </c>
      <c r="G29" s="44">
        <v>0</v>
      </c>
      <c r="H29" s="44">
        <f aca="true" t="shared" si="3" ref="H29:H64">G29-F29</f>
        <v>0</v>
      </c>
      <c r="I29" s="21">
        <f>C29+F29</f>
        <v>0</v>
      </c>
      <c r="J29" s="21">
        <f>D29+G29</f>
        <v>0</v>
      </c>
      <c r="K29" s="21">
        <f>J29-I29</f>
        <v>0</v>
      </c>
      <c r="L29" s="50"/>
    </row>
    <row r="30" spans="1:11" s="19" customFormat="1" ht="12.75">
      <c r="A30" s="57" t="s">
        <v>121</v>
      </c>
      <c r="B30" s="47" t="s">
        <v>61</v>
      </c>
      <c r="C30" s="21">
        <v>0</v>
      </c>
      <c r="D30" s="21">
        <v>0</v>
      </c>
      <c r="E30" s="21">
        <v>0</v>
      </c>
      <c r="F30" s="44">
        <v>0</v>
      </c>
      <c r="G30" s="44">
        <v>0</v>
      </c>
      <c r="H30" s="44">
        <f t="shared" si="3"/>
        <v>0</v>
      </c>
      <c r="I30" s="21">
        <f aca="true" t="shared" si="4" ref="I30:J38">C30+F30</f>
        <v>0</v>
      </c>
      <c r="J30" s="21">
        <f t="shared" si="4"/>
        <v>0</v>
      </c>
      <c r="K30" s="21">
        <f>J30-I30</f>
        <v>0</v>
      </c>
    </row>
    <row r="31" spans="1:11" s="19" customFormat="1" ht="12.75">
      <c r="A31" s="57" t="s">
        <v>122</v>
      </c>
      <c r="B31" s="53" t="s">
        <v>62</v>
      </c>
      <c r="C31" s="21">
        <v>30.46</v>
      </c>
      <c r="D31" s="21">
        <v>104.45</v>
      </c>
      <c r="E31" s="21">
        <v>73.99000000000001</v>
      </c>
      <c r="F31" s="44">
        <v>10.18</v>
      </c>
      <c r="G31" s="44">
        <v>35.8</v>
      </c>
      <c r="H31" s="44">
        <f t="shared" si="3"/>
        <v>25.619999999999997</v>
      </c>
      <c r="I31" s="21">
        <f t="shared" si="4"/>
        <v>40.64</v>
      </c>
      <c r="J31" s="21">
        <f aca="true" t="shared" si="5" ref="J31:J64">D31+G31</f>
        <v>140.25</v>
      </c>
      <c r="K31" s="21">
        <f aca="true" t="shared" si="6" ref="K31:K64">J31-I31</f>
        <v>99.61</v>
      </c>
    </row>
    <row r="32" spans="1:11" s="19" customFormat="1" ht="12.75">
      <c r="A32" s="57" t="s">
        <v>123</v>
      </c>
      <c r="B32" s="47" t="s">
        <v>44</v>
      </c>
      <c r="C32" s="21">
        <v>0</v>
      </c>
      <c r="D32" s="21">
        <v>6.4399999999999995</v>
      </c>
      <c r="E32" s="21">
        <v>6.4399999999999995</v>
      </c>
      <c r="F32" s="44">
        <v>0</v>
      </c>
      <c r="G32" s="44">
        <v>0.65</v>
      </c>
      <c r="H32" s="44">
        <f t="shared" si="3"/>
        <v>0.65</v>
      </c>
      <c r="I32" s="21">
        <f t="shared" si="4"/>
        <v>0</v>
      </c>
      <c r="J32" s="21">
        <f t="shared" si="5"/>
        <v>7.09</v>
      </c>
      <c r="K32" s="21">
        <f t="shared" si="6"/>
        <v>7.09</v>
      </c>
    </row>
    <row r="33" spans="1:11" s="19" customFormat="1" ht="12.75">
      <c r="A33" s="57" t="s">
        <v>124</v>
      </c>
      <c r="B33" s="53" t="s">
        <v>63</v>
      </c>
      <c r="C33" s="21">
        <v>142.5</v>
      </c>
      <c r="D33" s="21">
        <v>144.05</v>
      </c>
      <c r="E33" s="21">
        <v>1.5500000000000114</v>
      </c>
      <c r="F33" s="44">
        <v>47.5</v>
      </c>
      <c r="G33" s="44">
        <v>29.1</v>
      </c>
      <c r="H33" s="44">
        <f t="shared" si="3"/>
        <v>-18.4</v>
      </c>
      <c r="I33" s="21">
        <f t="shared" si="4"/>
        <v>190</v>
      </c>
      <c r="J33" s="21">
        <f t="shared" si="5"/>
        <v>173.15</v>
      </c>
      <c r="K33" s="21">
        <f t="shared" si="6"/>
        <v>-16.849999999999994</v>
      </c>
    </row>
    <row r="34" spans="1:11" s="19" customFormat="1" ht="12.75">
      <c r="A34" s="57" t="s">
        <v>125</v>
      </c>
      <c r="B34" s="47" t="s">
        <v>64</v>
      </c>
      <c r="C34" s="21">
        <v>4.96</v>
      </c>
      <c r="D34" s="21">
        <v>0.30000000000000004</v>
      </c>
      <c r="E34" s="21">
        <v>-4.66</v>
      </c>
      <c r="F34" s="44">
        <v>2.485</v>
      </c>
      <c r="G34" s="44">
        <v>0.01</v>
      </c>
      <c r="H34" s="44">
        <f t="shared" si="3"/>
        <v>-2.475</v>
      </c>
      <c r="I34" s="21">
        <f t="shared" si="4"/>
        <v>7.445</v>
      </c>
      <c r="J34" s="21">
        <f t="shared" si="5"/>
        <v>0.31000000000000005</v>
      </c>
      <c r="K34" s="21">
        <f t="shared" si="6"/>
        <v>-7.135</v>
      </c>
    </row>
    <row r="35" spans="1:11" s="19" customFormat="1" ht="12.75">
      <c r="A35" s="57" t="s">
        <v>126</v>
      </c>
      <c r="B35" s="54" t="s">
        <v>65</v>
      </c>
      <c r="C35" s="21">
        <v>615</v>
      </c>
      <c r="D35" s="21">
        <v>858.3100000000001</v>
      </c>
      <c r="E35" s="21">
        <v>243.31000000000006</v>
      </c>
      <c r="F35" s="44">
        <v>195</v>
      </c>
      <c r="G35" s="44">
        <v>257.99</v>
      </c>
      <c r="H35" s="44">
        <f t="shared" si="3"/>
        <v>62.99000000000001</v>
      </c>
      <c r="I35" s="21">
        <f t="shared" si="4"/>
        <v>810</v>
      </c>
      <c r="J35" s="21">
        <f t="shared" si="5"/>
        <v>1116.3000000000002</v>
      </c>
      <c r="K35" s="21">
        <f t="shared" si="6"/>
        <v>306.3000000000002</v>
      </c>
    </row>
    <row r="36" spans="1:11" s="19" customFormat="1" ht="12.75">
      <c r="A36" s="57" t="s">
        <v>127</v>
      </c>
      <c r="B36" s="54" t="s">
        <v>66</v>
      </c>
      <c r="C36" s="21">
        <v>23.700000000000003</v>
      </c>
      <c r="D36" s="21">
        <v>77.03</v>
      </c>
      <c r="E36" s="21">
        <v>53.33</v>
      </c>
      <c r="F36" s="44">
        <v>7.9</v>
      </c>
      <c r="G36" s="44">
        <v>32.71</v>
      </c>
      <c r="H36" s="44">
        <f t="shared" si="3"/>
        <v>24.810000000000002</v>
      </c>
      <c r="I36" s="21">
        <f t="shared" si="4"/>
        <v>31.6</v>
      </c>
      <c r="J36" s="21">
        <f t="shared" si="5"/>
        <v>109.74000000000001</v>
      </c>
      <c r="K36" s="21">
        <f t="shared" si="6"/>
        <v>78.14000000000001</v>
      </c>
    </row>
    <row r="37" spans="1:11" s="19" customFormat="1" ht="12.75">
      <c r="A37" s="57" t="s">
        <v>128</v>
      </c>
      <c r="B37" s="54" t="s">
        <v>25</v>
      </c>
      <c r="C37" s="21">
        <v>0</v>
      </c>
      <c r="D37" s="21">
        <v>7.68</v>
      </c>
      <c r="E37" s="21">
        <v>7.68</v>
      </c>
      <c r="F37" s="44">
        <v>0</v>
      </c>
      <c r="G37" s="44">
        <v>2.72</v>
      </c>
      <c r="H37" s="44">
        <f t="shared" si="3"/>
        <v>2.72</v>
      </c>
      <c r="I37" s="21">
        <f t="shared" si="4"/>
        <v>0</v>
      </c>
      <c r="J37" s="21">
        <f t="shared" si="5"/>
        <v>10.4</v>
      </c>
      <c r="K37" s="21">
        <f t="shared" si="6"/>
        <v>10.4</v>
      </c>
    </row>
    <row r="38" spans="1:11" s="19" customFormat="1" ht="12.75">
      <c r="A38" s="59" t="s">
        <v>129</v>
      </c>
      <c r="B38" s="54" t="s">
        <v>24</v>
      </c>
      <c r="C38" s="21">
        <v>57.5</v>
      </c>
      <c r="D38" s="21">
        <v>73.28999999999999</v>
      </c>
      <c r="E38" s="21">
        <v>15.789999999999992</v>
      </c>
      <c r="F38" s="44">
        <v>17.8</v>
      </c>
      <c r="G38" s="44">
        <v>20.18</v>
      </c>
      <c r="H38" s="44">
        <f t="shared" si="3"/>
        <v>2.379999999999999</v>
      </c>
      <c r="I38" s="21">
        <f t="shared" si="4"/>
        <v>75.3</v>
      </c>
      <c r="J38" s="21">
        <f t="shared" si="5"/>
        <v>93.47</v>
      </c>
      <c r="K38" s="21">
        <f t="shared" si="6"/>
        <v>18.17</v>
      </c>
    </row>
    <row r="39" spans="1:11" s="19" customFormat="1" ht="22.5">
      <c r="A39" s="57" t="s">
        <v>130</v>
      </c>
      <c r="B39" s="47" t="s">
        <v>131</v>
      </c>
      <c r="C39" s="21">
        <v>0</v>
      </c>
      <c r="D39" s="21">
        <v>1.7600000000000002</v>
      </c>
      <c r="E39" s="21">
        <v>1.7600000000000002</v>
      </c>
      <c r="F39" s="44">
        <v>0</v>
      </c>
      <c r="G39" s="44">
        <v>0.35</v>
      </c>
      <c r="H39" s="44">
        <f aca="true" t="shared" si="7" ref="H39:H45">G39-F39</f>
        <v>0.35</v>
      </c>
      <c r="I39" s="21">
        <f aca="true" t="shared" si="8" ref="I39:J45">C39+F39</f>
        <v>0</v>
      </c>
      <c r="J39" s="21">
        <f t="shared" si="8"/>
        <v>2.1100000000000003</v>
      </c>
      <c r="K39" s="21">
        <f t="shared" si="6"/>
        <v>2.1100000000000003</v>
      </c>
    </row>
    <row r="40" spans="1:11" s="19" customFormat="1" ht="22.5">
      <c r="A40" s="57" t="s">
        <v>132</v>
      </c>
      <c r="B40" s="47" t="s">
        <v>133</v>
      </c>
      <c r="C40" s="21">
        <v>0</v>
      </c>
      <c r="D40" s="21">
        <v>0.03</v>
      </c>
      <c r="E40" s="21">
        <v>0.03</v>
      </c>
      <c r="F40" s="44">
        <v>0</v>
      </c>
      <c r="G40" s="44">
        <v>0.01</v>
      </c>
      <c r="H40" s="44">
        <f t="shared" si="7"/>
        <v>0.01</v>
      </c>
      <c r="I40" s="21">
        <f t="shared" si="8"/>
        <v>0</v>
      </c>
      <c r="J40" s="21">
        <f t="shared" si="8"/>
        <v>0.04</v>
      </c>
      <c r="K40" s="21">
        <f t="shared" si="6"/>
        <v>0.04</v>
      </c>
    </row>
    <row r="41" spans="1:11" s="19" customFormat="1" ht="22.5">
      <c r="A41" s="57" t="s">
        <v>134</v>
      </c>
      <c r="B41" s="47" t="s">
        <v>135</v>
      </c>
      <c r="C41" s="21">
        <v>0</v>
      </c>
      <c r="D41" s="21">
        <v>3.1799999999999997</v>
      </c>
      <c r="E41" s="21">
        <v>3.1799999999999997</v>
      </c>
      <c r="F41" s="44">
        <v>0</v>
      </c>
      <c r="G41" s="44">
        <v>0.43</v>
      </c>
      <c r="H41" s="44">
        <f t="shared" si="7"/>
        <v>0.43</v>
      </c>
      <c r="I41" s="21">
        <f t="shared" si="8"/>
        <v>0</v>
      </c>
      <c r="J41" s="21">
        <f t="shared" si="8"/>
        <v>3.61</v>
      </c>
      <c r="K41" s="21">
        <f t="shared" si="6"/>
        <v>3.61</v>
      </c>
    </row>
    <row r="42" spans="1:11" s="19" customFormat="1" ht="22.5">
      <c r="A42" s="57" t="s">
        <v>136</v>
      </c>
      <c r="B42" s="47" t="s">
        <v>137</v>
      </c>
      <c r="C42" s="21">
        <v>0</v>
      </c>
      <c r="D42" s="21">
        <v>0.45000000000000007</v>
      </c>
      <c r="E42" s="21">
        <v>0.45000000000000007</v>
      </c>
      <c r="F42" s="44">
        <v>0</v>
      </c>
      <c r="G42" s="44">
        <v>-0.45</v>
      </c>
      <c r="H42" s="44">
        <f t="shared" si="7"/>
        <v>-0.45</v>
      </c>
      <c r="I42" s="21">
        <f t="shared" si="8"/>
        <v>0</v>
      </c>
      <c r="J42" s="21">
        <f t="shared" si="8"/>
        <v>0</v>
      </c>
      <c r="K42" s="21">
        <f t="shared" si="6"/>
        <v>0</v>
      </c>
    </row>
    <row r="43" spans="1:11" s="19" customFormat="1" ht="12.75">
      <c r="A43" s="57" t="s">
        <v>138</v>
      </c>
      <c r="B43" s="47" t="s">
        <v>139</v>
      </c>
      <c r="C43" s="21">
        <v>0</v>
      </c>
      <c r="D43" s="21">
        <v>3.6500000000000004</v>
      </c>
      <c r="E43" s="21">
        <v>3.6500000000000004</v>
      </c>
      <c r="F43" s="44">
        <v>0</v>
      </c>
      <c r="G43" s="44">
        <v>0.97</v>
      </c>
      <c r="H43" s="44">
        <f t="shared" si="7"/>
        <v>0.97</v>
      </c>
      <c r="I43" s="21">
        <f t="shared" si="8"/>
        <v>0</v>
      </c>
      <c r="J43" s="21">
        <f t="shared" si="8"/>
        <v>4.62</v>
      </c>
      <c r="K43" s="21">
        <f t="shared" si="6"/>
        <v>4.62</v>
      </c>
    </row>
    <row r="44" spans="1:11" s="19" customFormat="1" ht="12.75">
      <c r="A44" s="57" t="s">
        <v>140</v>
      </c>
      <c r="B44" s="47" t="s">
        <v>141</v>
      </c>
      <c r="C44" s="21">
        <v>0</v>
      </c>
      <c r="D44" s="21">
        <v>0.16999999999999998</v>
      </c>
      <c r="E44" s="21">
        <v>0.16999999999999998</v>
      </c>
      <c r="F44" s="44">
        <v>0</v>
      </c>
      <c r="G44" s="44">
        <v>0.06</v>
      </c>
      <c r="H44" s="44">
        <f t="shared" si="7"/>
        <v>0.06</v>
      </c>
      <c r="I44" s="21">
        <f t="shared" si="8"/>
        <v>0</v>
      </c>
      <c r="J44" s="21">
        <f t="shared" si="8"/>
        <v>0.22999999999999998</v>
      </c>
      <c r="K44" s="21">
        <f t="shared" si="6"/>
        <v>0.22999999999999998</v>
      </c>
    </row>
    <row r="45" spans="1:11" s="19" customFormat="1" ht="12.75">
      <c r="A45" s="57" t="s">
        <v>142</v>
      </c>
      <c r="B45" s="47" t="s">
        <v>143</v>
      </c>
      <c r="C45" s="21">
        <v>0</v>
      </c>
      <c r="D45" s="21">
        <v>0.26</v>
      </c>
      <c r="E45" s="21">
        <v>0.26</v>
      </c>
      <c r="F45" s="44">
        <v>0</v>
      </c>
      <c r="G45" s="44">
        <v>0.09</v>
      </c>
      <c r="H45" s="44">
        <f t="shared" si="7"/>
        <v>0.09</v>
      </c>
      <c r="I45" s="21">
        <f t="shared" si="8"/>
        <v>0</v>
      </c>
      <c r="J45" s="21">
        <f t="shared" si="8"/>
        <v>0.35</v>
      </c>
      <c r="K45" s="21">
        <f t="shared" si="6"/>
        <v>0.35</v>
      </c>
    </row>
    <row r="46" spans="1:11" s="19" customFormat="1" ht="12.75">
      <c r="A46" s="58" t="s">
        <v>144</v>
      </c>
      <c r="B46" s="47" t="s">
        <v>145</v>
      </c>
      <c r="C46" s="21">
        <v>0</v>
      </c>
      <c r="D46" s="21">
        <v>12.399999999999999</v>
      </c>
      <c r="E46" s="21">
        <v>12.399999999999999</v>
      </c>
      <c r="F46" s="44">
        <v>0</v>
      </c>
      <c r="G46" s="44">
        <v>0.29</v>
      </c>
      <c r="H46" s="44">
        <f t="shared" si="3"/>
        <v>0.29</v>
      </c>
      <c r="I46" s="21">
        <f aca="true" t="shared" si="9" ref="I46:I64">C46+F46</f>
        <v>0</v>
      </c>
      <c r="J46" s="21">
        <f t="shared" si="5"/>
        <v>12.689999999999998</v>
      </c>
      <c r="K46" s="21">
        <f t="shared" si="6"/>
        <v>12.689999999999998</v>
      </c>
    </row>
    <row r="47" spans="1:11" s="19" customFormat="1" ht="12.75">
      <c r="A47" s="58" t="s">
        <v>146</v>
      </c>
      <c r="B47" s="47" t="s">
        <v>147</v>
      </c>
      <c r="C47" s="21">
        <v>0</v>
      </c>
      <c r="D47" s="21">
        <v>5.96</v>
      </c>
      <c r="E47" s="21">
        <v>5.96</v>
      </c>
      <c r="F47" s="44">
        <v>0</v>
      </c>
      <c r="G47" s="44">
        <v>0.22</v>
      </c>
      <c r="H47" s="44">
        <f t="shared" si="3"/>
        <v>0.22</v>
      </c>
      <c r="I47" s="21">
        <f t="shared" si="9"/>
        <v>0</v>
      </c>
      <c r="J47" s="21">
        <f t="shared" si="5"/>
        <v>6.18</v>
      </c>
      <c r="K47" s="21">
        <f t="shared" si="6"/>
        <v>6.18</v>
      </c>
    </row>
    <row r="48" spans="1:11" s="19" customFormat="1" ht="12.75">
      <c r="A48" s="57" t="s">
        <v>118</v>
      </c>
      <c r="B48" s="47" t="s">
        <v>148</v>
      </c>
      <c r="C48" s="21">
        <v>0</v>
      </c>
      <c r="D48" s="21">
        <v>1.13</v>
      </c>
      <c r="E48" s="21">
        <v>1.13</v>
      </c>
      <c r="F48" s="44">
        <v>0</v>
      </c>
      <c r="G48" s="44">
        <v>0.4</v>
      </c>
      <c r="H48" s="44">
        <f t="shared" si="3"/>
        <v>0.4</v>
      </c>
      <c r="I48" s="21">
        <f t="shared" si="9"/>
        <v>0</v>
      </c>
      <c r="J48" s="21">
        <f t="shared" si="5"/>
        <v>1.5299999999999998</v>
      </c>
      <c r="K48" s="21">
        <f t="shared" si="6"/>
        <v>1.5299999999999998</v>
      </c>
    </row>
    <row r="49" spans="1:11" s="19" customFormat="1" ht="12.75">
      <c r="A49" s="57" t="s">
        <v>149</v>
      </c>
      <c r="B49" s="47" t="s">
        <v>150</v>
      </c>
      <c r="C49" s="21">
        <v>0</v>
      </c>
      <c r="D49" s="21">
        <v>0.30000000000000004</v>
      </c>
      <c r="E49" s="21">
        <v>0.30000000000000004</v>
      </c>
      <c r="F49" s="44">
        <v>0</v>
      </c>
      <c r="G49" s="44">
        <v>0.11</v>
      </c>
      <c r="H49" s="44">
        <f t="shared" si="3"/>
        <v>0.11</v>
      </c>
      <c r="I49" s="21">
        <f t="shared" si="9"/>
        <v>0</v>
      </c>
      <c r="J49" s="21">
        <f t="shared" si="5"/>
        <v>0.41000000000000003</v>
      </c>
      <c r="K49" s="21">
        <f t="shared" si="6"/>
        <v>0.41000000000000003</v>
      </c>
    </row>
    <row r="50" spans="1:11" s="19" customFormat="1" ht="12.75">
      <c r="A50" s="57" t="s">
        <v>151</v>
      </c>
      <c r="B50" s="47" t="s">
        <v>152</v>
      </c>
      <c r="C50" s="21">
        <v>0</v>
      </c>
      <c r="D50" s="21">
        <v>1.09</v>
      </c>
      <c r="E50" s="21">
        <v>1.09</v>
      </c>
      <c r="F50" s="44">
        <v>0</v>
      </c>
      <c r="G50" s="44">
        <v>0.33</v>
      </c>
      <c r="H50" s="44">
        <f t="shared" si="3"/>
        <v>0.33</v>
      </c>
      <c r="I50" s="21">
        <f t="shared" si="9"/>
        <v>0</v>
      </c>
      <c r="J50" s="21">
        <f t="shared" si="5"/>
        <v>1.4200000000000002</v>
      </c>
      <c r="K50" s="21">
        <f t="shared" si="6"/>
        <v>1.4200000000000002</v>
      </c>
    </row>
    <row r="51" spans="1:11" s="19" customFormat="1" ht="12.75">
      <c r="A51" s="57" t="s">
        <v>153</v>
      </c>
      <c r="B51" s="47" t="s">
        <v>154</v>
      </c>
      <c r="C51" s="21">
        <v>0</v>
      </c>
      <c r="D51" s="21">
        <v>0.03</v>
      </c>
      <c r="E51" s="21">
        <v>0.03</v>
      </c>
      <c r="F51" s="44">
        <v>0</v>
      </c>
      <c r="G51" s="44">
        <v>0.01</v>
      </c>
      <c r="H51" s="44">
        <f t="shared" si="3"/>
        <v>0.01</v>
      </c>
      <c r="I51" s="21">
        <f t="shared" si="9"/>
        <v>0</v>
      </c>
      <c r="J51" s="21">
        <f t="shared" si="5"/>
        <v>0.04</v>
      </c>
      <c r="K51" s="21">
        <f t="shared" si="6"/>
        <v>0.04</v>
      </c>
    </row>
    <row r="52" spans="1:11" s="19" customFormat="1" ht="22.5">
      <c r="A52" s="57" t="s">
        <v>155</v>
      </c>
      <c r="B52" s="47" t="s">
        <v>156</v>
      </c>
      <c r="C52" s="21">
        <v>0</v>
      </c>
      <c r="D52" s="21">
        <v>8.42</v>
      </c>
      <c r="E52" s="21">
        <v>8.42</v>
      </c>
      <c r="F52" s="44">
        <v>0</v>
      </c>
      <c r="G52" s="44">
        <v>0.23</v>
      </c>
      <c r="H52" s="44">
        <f t="shared" si="3"/>
        <v>0.23</v>
      </c>
      <c r="I52" s="21">
        <f t="shared" si="9"/>
        <v>0</v>
      </c>
      <c r="J52" s="21">
        <f t="shared" si="5"/>
        <v>8.65</v>
      </c>
      <c r="K52" s="21">
        <f t="shared" si="6"/>
        <v>8.65</v>
      </c>
    </row>
    <row r="53" spans="1:11" s="19" customFormat="1" ht="22.5">
      <c r="A53" s="57" t="s">
        <v>157</v>
      </c>
      <c r="B53" s="47" t="s">
        <v>158</v>
      </c>
      <c r="C53" s="21">
        <v>0</v>
      </c>
      <c r="D53" s="21">
        <v>1.16</v>
      </c>
      <c r="E53" s="21">
        <v>1.16</v>
      </c>
      <c r="F53" s="44">
        <v>0</v>
      </c>
      <c r="G53" s="44">
        <v>0.2</v>
      </c>
      <c r="H53" s="44">
        <f t="shared" si="3"/>
        <v>0.2</v>
      </c>
      <c r="I53" s="21">
        <f t="shared" si="9"/>
        <v>0</v>
      </c>
      <c r="J53" s="21">
        <f t="shared" si="5"/>
        <v>1.3599999999999999</v>
      </c>
      <c r="K53" s="21">
        <f t="shared" si="6"/>
        <v>1.3599999999999999</v>
      </c>
    </row>
    <row r="54" spans="1:11" s="19" customFormat="1" ht="12.75">
      <c r="A54" s="57" t="s">
        <v>159</v>
      </c>
      <c r="B54" s="47" t="s">
        <v>160</v>
      </c>
      <c r="C54" s="21">
        <v>0</v>
      </c>
      <c r="D54" s="21">
        <v>1.26</v>
      </c>
      <c r="E54" s="21">
        <v>1.26</v>
      </c>
      <c r="F54" s="44">
        <v>0</v>
      </c>
      <c r="G54" s="44">
        <v>0.44</v>
      </c>
      <c r="H54" s="44">
        <f t="shared" si="3"/>
        <v>0.44</v>
      </c>
      <c r="I54" s="21">
        <f t="shared" si="9"/>
        <v>0</v>
      </c>
      <c r="J54" s="21">
        <f t="shared" si="5"/>
        <v>1.7</v>
      </c>
      <c r="K54" s="21">
        <f t="shared" si="6"/>
        <v>1.7</v>
      </c>
    </row>
    <row r="55" spans="1:11" s="19" customFormat="1" ht="22.5">
      <c r="A55" s="60" t="s">
        <v>161</v>
      </c>
      <c r="B55" s="47" t="s">
        <v>162</v>
      </c>
      <c r="C55" s="21"/>
      <c r="D55" s="21">
        <v>1.24</v>
      </c>
      <c r="E55" s="21"/>
      <c r="F55" s="44">
        <v>0</v>
      </c>
      <c r="G55" s="44">
        <v>0.46</v>
      </c>
      <c r="H55" s="44">
        <f t="shared" si="3"/>
        <v>0.46</v>
      </c>
      <c r="I55" s="21"/>
      <c r="J55" s="21">
        <f t="shared" si="5"/>
        <v>1.7</v>
      </c>
      <c r="K55" s="21"/>
    </row>
    <row r="56" spans="1:11" s="19" customFormat="1" ht="22.5">
      <c r="A56" s="60" t="s">
        <v>163</v>
      </c>
      <c r="B56" s="47" t="s">
        <v>164</v>
      </c>
      <c r="C56" s="21"/>
      <c r="D56" s="21">
        <v>11.5</v>
      </c>
      <c r="E56" s="21"/>
      <c r="F56" s="44">
        <v>0</v>
      </c>
      <c r="G56" s="44">
        <v>276.89</v>
      </c>
      <c r="H56" s="44">
        <f t="shared" si="3"/>
        <v>276.89</v>
      </c>
      <c r="I56" s="21"/>
      <c r="J56" s="21">
        <f t="shared" si="5"/>
        <v>288.39</v>
      </c>
      <c r="K56" s="21"/>
    </row>
    <row r="57" spans="1:11" s="19" customFormat="1" ht="12.75">
      <c r="A57" s="60" t="s">
        <v>165</v>
      </c>
      <c r="B57" s="47" t="s">
        <v>166</v>
      </c>
      <c r="C57" s="21"/>
      <c r="D57" s="21">
        <v>1.68</v>
      </c>
      <c r="E57" s="21"/>
      <c r="F57" s="44">
        <v>0</v>
      </c>
      <c r="G57" s="44">
        <v>0</v>
      </c>
      <c r="H57" s="44">
        <f t="shared" si="3"/>
        <v>0</v>
      </c>
      <c r="I57" s="21"/>
      <c r="J57" s="21">
        <f t="shared" si="5"/>
        <v>1.68</v>
      </c>
      <c r="K57" s="21"/>
    </row>
    <row r="58" spans="1:11" s="19" customFormat="1" ht="12.75">
      <c r="A58" s="49" t="s">
        <v>78</v>
      </c>
      <c r="B58" s="41" t="s">
        <v>167</v>
      </c>
      <c r="C58" s="21">
        <v>0</v>
      </c>
      <c r="D58" s="21">
        <v>389.89</v>
      </c>
      <c r="E58" s="21">
        <v>389.89</v>
      </c>
      <c r="F58" s="44">
        <v>0</v>
      </c>
      <c r="G58" s="44">
        <v>35.18</v>
      </c>
      <c r="H58" s="44">
        <f t="shared" si="3"/>
        <v>35.18</v>
      </c>
      <c r="I58" s="21">
        <f t="shared" si="9"/>
        <v>0</v>
      </c>
      <c r="J58" s="21">
        <f t="shared" si="5"/>
        <v>425.07</v>
      </c>
      <c r="K58" s="21">
        <f t="shared" si="6"/>
        <v>425.07</v>
      </c>
    </row>
    <row r="59" spans="1:11" s="19" customFormat="1" ht="12.75">
      <c r="A59" s="49" t="s">
        <v>168</v>
      </c>
      <c r="B59" s="41" t="s">
        <v>169</v>
      </c>
      <c r="C59" s="21">
        <v>0</v>
      </c>
      <c r="D59" s="21">
        <v>0.30000000000000004</v>
      </c>
      <c r="E59" s="21">
        <v>0.30000000000000004</v>
      </c>
      <c r="F59" s="44">
        <v>0</v>
      </c>
      <c r="G59" s="44">
        <v>21.09</v>
      </c>
      <c r="H59" s="44">
        <f t="shared" si="3"/>
        <v>21.09</v>
      </c>
      <c r="I59" s="21">
        <f t="shared" si="9"/>
        <v>0</v>
      </c>
      <c r="J59" s="21">
        <f t="shared" si="5"/>
        <v>21.39</v>
      </c>
      <c r="K59" s="21">
        <f t="shared" si="6"/>
        <v>21.39</v>
      </c>
    </row>
    <row r="60" spans="1:11" s="19" customFormat="1" ht="12.75">
      <c r="A60" s="49" t="s">
        <v>171</v>
      </c>
      <c r="B60" s="41" t="s">
        <v>170</v>
      </c>
      <c r="C60" s="21"/>
      <c r="D60" s="21"/>
      <c r="E60" s="21"/>
      <c r="F60" s="44">
        <v>0</v>
      </c>
      <c r="G60" s="44">
        <v>0</v>
      </c>
      <c r="H60" s="44">
        <f t="shared" si="3"/>
        <v>0</v>
      </c>
      <c r="I60" s="21"/>
      <c r="J60" s="21"/>
      <c r="K60" s="21"/>
    </row>
    <row r="61" spans="1:11" s="19" customFormat="1" ht="12.75">
      <c r="A61" s="49" t="s">
        <v>172</v>
      </c>
      <c r="B61" s="41" t="s">
        <v>173</v>
      </c>
      <c r="C61" s="21">
        <v>0</v>
      </c>
      <c r="D61" s="21">
        <v>700</v>
      </c>
      <c r="E61" s="21">
        <v>700</v>
      </c>
      <c r="F61" s="44">
        <v>0</v>
      </c>
      <c r="G61" s="44">
        <v>0</v>
      </c>
      <c r="H61" s="44">
        <f t="shared" si="3"/>
        <v>0</v>
      </c>
      <c r="I61" s="21">
        <f t="shared" si="9"/>
        <v>0</v>
      </c>
      <c r="J61" s="21">
        <f t="shared" si="5"/>
        <v>700</v>
      </c>
      <c r="K61" s="21">
        <f t="shared" si="6"/>
        <v>700</v>
      </c>
    </row>
    <row r="62" spans="1:11" s="19" customFormat="1" ht="12.75">
      <c r="A62" s="49" t="s">
        <v>175</v>
      </c>
      <c r="B62" s="47" t="s">
        <v>174</v>
      </c>
      <c r="C62" s="21">
        <v>0</v>
      </c>
      <c r="D62" s="21">
        <v>0</v>
      </c>
      <c r="E62" s="21">
        <v>0</v>
      </c>
      <c r="F62" s="44">
        <v>0</v>
      </c>
      <c r="G62" s="44">
        <v>0.21</v>
      </c>
      <c r="H62" s="44">
        <f t="shared" si="3"/>
        <v>0.21</v>
      </c>
      <c r="I62" s="21">
        <f t="shared" si="9"/>
        <v>0</v>
      </c>
      <c r="J62" s="21">
        <f t="shared" si="5"/>
        <v>0.21</v>
      </c>
      <c r="K62" s="21">
        <f t="shared" si="6"/>
        <v>0.21</v>
      </c>
    </row>
    <row r="63" spans="1:11" s="19" customFormat="1" ht="12.75">
      <c r="A63" s="49" t="s">
        <v>178</v>
      </c>
      <c r="B63" s="47" t="s">
        <v>180</v>
      </c>
      <c r="C63" s="21">
        <v>0</v>
      </c>
      <c r="D63" s="21">
        <v>0</v>
      </c>
      <c r="E63" s="21">
        <v>0</v>
      </c>
      <c r="F63" s="44">
        <v>0</v>
      </c>
      <c r="G63" s="44">
        <v>62.26</v>
      </c>
      <c r="H63" s="44">
        <f t="shared" si="3"/>
        <v>62.26</v>
      </c>
      <c r="I63" s="21">
        <f t="shared" si="9"/>
        <v>0</v>
      </c>
      <c r="J63" s="21">
        <f t="shared" si="5"/>
        <v>62.26</v>
      </c>
      <c r="K63" s="21">
        <f t="shared" si="6"/>
        <v>62.26</v>
      </c>
    </row>
    <row r="64" spans="1:11" s="19" customFormat="1" ht="13.5" customHeight="1">
      <c r="A64" s="49" t="s">
        <v>179</v>
      </c>
      <c r="B64" s="47" t="s">
        <v>181</v>
      </c>
      <c r="C64" s="21">
        <v>0</v>
      </c>
      <c r="D64" s="21">
        <v>0</v>
      </c>
      <c r="E64" s="21">
        <v>0</v>
      </c>
      <c r="F64" s="44">
        <v>0</v>
      </c>
      <c r="G64" s="44">
        <v>25.22</v>
      </c>
      <c r="H64" s="44">
        <f t="shared" si="3"/>
        <v>25.22</v>
      </c>
      <c r="I64" s="21">
        <f t="shared" si="9"/>
        <v>0</v>
      </c>
      <c r="J64" s="21">
        <f t="shared" si="5"/>
        <v>25.22</v>
      </c>
      <c r="K64" s="21">
        <f t="shared" si="6"/>
        <v>25.22</v>
      </c>
    </row>
    <row r="65" spans="1:11" ht="12.75">
      <c r="A65" s="6"/>
      <c r="B65" s="11" t="s">
        <v>13</v>
      </c>
      <c r="C65" s="22">
        <v>27658.756</v>
      </c>
      <c r="D65" s="22">
        <v>29432.639999999996</v>
      </c>
      <c r="E65" s="22">
        <v>1773.8839999999946</v>
      </c>
      <c r="F65" s="22">
        <f>SUM(F11:F64)</f>
        <v>8969.101</v>
      </c>
      <c r="G65" s="22">
        <f>SUM(G11:G64)</f>
        <v>9734.409999999996</v>
      </c>
      <c r="H65" s="22">
        <f>G65-F65</f>
        <v>765.3089999999956</v>
      </c>
      <c r="I65" s="22">
        <f>C65+F65</f>
        <v>36627.857</v>
      </c>
      <c r="J65" s="22">
        <f>D65+G65</f>
        <v>39167.04999999999</v>
      </c>
      <c r="K65" s="22">
        <f>J65-I65</f>
        <v>2539.1929999999847</v>
      </c>
    </row>
    <row r="66" spans="1:11" ht="12.75" customHeight="1">
      <c r="A66" s="28"/>
      <c r="B66" s="29"/>
      <c r="C66" s="30"/>
      <c r="D66" s="30"/>
      <c r="E66" s="30"/>
      <c r="F66" s="33"/>
      <c r="G66" s="33"/>
      <c r="H66" s="30"/>
      <c r="I66" s="30"/>
      <c r="J66" s="30"/>
      <c r="K66" s="30"/>
    </row>
    <row r="67" spans="1:11" ht="0.75" customHeight="1" hidden="1">
      <c r="A67" s="25"/>
      <c r="B67" s="26"/>
      <c r="C67" s="27"/>
      <c r="D67" s="27"/>
      <c r="E67" s="27"/>
      <c r="F67" s="34"/>
      <c r="G67" s="34"/>
      <c r="H67" s="27"/>
      <c r="I67" s="27"/>
      <c r="J67" s="27"/>
      <c r="K67" s="27"/>
    </row>
    <row r="68" spans="1:11" ht="12.75">
      <c r="A68" s="10"/>
      <c r="B68" s="6" t="s">
        <v>14</v>
      </c>
      <c r="C68" s="20"/>
      <c r="D68" s="20"/>
      <c r="E68" s="23"/>
      <c r="F68" s="20"/>
      <c r="G68" s="20" t="s">
        <v>11</v>
      </c>
      <c r="H68" s="23"/>
      <c r="I68" s="13"/>
      <c r="J68" s="12"/>
      <c r="K68" s="12"/>
    </row>
    <row r="69" spans="1:11" ht="12.75">
      <c r="A69" s="10"/>
      <c r="B69" s="6" t="s">
        <v>12</v>
      </c>
      <c r="C69" s="20"/>
      <c r="D69" s="20"/>
      <c r="E69" s="12"/>
      <c r="F69" s="20"/>
      <c r="G69" s="20"/>
      <c r="H69" s="12"/>
      <c r="I69" s="13"/>
      <c r="J69" s="12"/>
      <c r="K69" s="12"/>
    </row>
    <row r="70" spans="1:12" ht="12.75">
      <c r="A70" s="45" t="s">
        <v>83</v>
      </c>
      <c r="B70" s="46" t="s">
        <v>23</v>
      </c>
      <c r="C70" s="21">
        <v>4.9799999999999995</v>
      </c>
      <c r="D70" s="21">
        <v>54.18000000000001</v>
      </c>
      <c r="E70" s="21">
        <v>49.20000000000001</v>
      </c>
      <c r="F70" s="21">
        <v>1.66</v>
      </c>
      <c r="G70" s="21">
        <v>15.79</v>
      </c>
      <c r="H70" s="21">
        <f aca="true" t="shared" si="10" ref="H70:H95">G70-F70</f>
        <v>14.129999999999999</v>
      </c>
      <c r="I70" s="21">
        <f aca="true" t="shared" si="11" ref="I70:J95">C70+F70</f>
        <v>6.64</v>
      </c>
      <c r="J70" s="21">
        <f t="shared" si="11"/>
        <v>69.97</v>
      </c>
      <c r="K70" s="21">
        <f aca="true" t="shared" si="12" ref="K70:K95">J70-I70</f>
        <v>63.33</v>
      </c>
      <c r="L70" s="50"/>
    </row>
    <row r="71" spans="1:12" ht="12.75">
      <c r="A71" s="45" t="s">
        <v>82</v>
      </c>
      <c r="B71" s="46" t="s">
        <v>75</v>
      </c>
      <c r="C71" s="21">
        <v>0</v>
      </c>
      <c r="D71" s="21">
        <v>0.45999999999999996</v>
      </c>
      <c r="E71" s="21">
        <v>0.45999999999999996</v>
      </c>
      <c r="F71" s="21">
        <v>0</v>
      </c>
      <c r="G71" s="21">
        <v>84.91</v>
      </c>
      <c r="H71" s="21">
        <f t="shared" si="10"/>
        <v>84.91</v>
      </c>
      <c r="I71" s="21">
        <f t="shared" si="11"/>
        <v>0</v>
      </c>
      <c r="J71" s="21">
        <f t="shared" si="11"/>
        <v>85.36999999999999</v>
      </c>
      <c r="K71" s="21">
        <f t="shared" si="12"/>
        <v>85.36999999999999</v>
      </c>
      <c r="L71" s="50"/>
    </row>
    <row r="72" spans="1:12" ht="12.75">
      <c r="A72" s="45" t="s">
        <v>81</v>
      </c>
      <c r="B72" s="46" t="s">
        <v>15</v>
      </c>
      <c r="C72" s="21">
        <v>46.5</v>
      </c>
      <c r="D72" s="21">
        <v>70.44</v>
      </c>
      <c r="E72" s="21">
        <v>23.939999999999998</v>
      </c>
      <c r="F72" s="21">
        <v>18.4</v>
      </c>
      <c r="G72" s="21">
        <v>21.87</v>
      </c>
      <c r="H72" s="21">
        <f t="shared" si="10"/>
        <v>3.4700000000000024</v>
      </c>
      <c r="I72" s="21">
        <f t="shared" si="11"/>
        <v>64.9</v>
      </c>
      <c r="J72" s="21">
        <f t="shared" si="11"/>
        <v>92.31</v>
      </c>
      <c r="K72" s="21">
        <f t="shared" si="12"/>
        <v>27.409999999999997</v>
      </c>
      <c r="L72" s="50"/>
    </row>
    <row r="73" spans="1:12" ht="12.75">
      <c r="A73" s="45" t="s">
        <v>80</v>
      </c>
      <c r="B73" s="46" t="s">
        <v>67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f t="shared" si="10"/>
        <v>0</v>
      </c>
      <c r="I73" s="21">
        <f t="shared" si="11"/>
        <v>0</v>
      </c>
      <c r="J73" s="21">
        <f t="shared" si="11"/>
        <v>0</v>
      </c>
      <c r="K73" s="21">
        <f t="shared" si="12"/>
        <v>0</v>
      </c>
      <c r="L73" s="50"/>
    </row>
    <row r="74" spans="1:12" ht="12.75">
      <c r="A74" s="52" t="s">
        <v>79</v>
      </c>
      <c r="B74" s="46" t="s">
        <v>68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f t="shared" si="10"/>
        <v>0</v>
      </c>
      <c r="I74" s="21">
        <f t="shared" si="11"/>
        <v>0</v>
      </c>
      <c r="J74" s="21">
        <f t="shared" si="11"/>
        <v>0</v>
      </c>
      <c r="K74" s="21">
        <f t="shared" si="12"/>
        <v>0</v>
      </c>
      <c r="L74" s="50"/>
    </row>
    <row r="75" spans="1:12" ht="12.75">
      <c r="A75" s="52" t="s">
        <v>84</v>
      </c>
      <c r="B75" s="46" t="s">
        <v>69</v>
      </c>
      <c r="C75" s="21">
        <v>0</v>
      </c>
      <c r="D75" s="21">
        <v>27.08</v>
      </c>
      <c r="E75" s="21">
        <v>27.08</v>
      </c>
      <c r="F75" s="21">
        <v>0</v>
      </c>
      <c r="G75" s="21">
        <v>9.72</v>
      </c>
      <c r="H75" s="21">
        <f t="shared" si="10"/>
        <v>9.72</v>
      </c>
      <c r="I75" s="21">
        <f t="shared" si="11"/>
        <v>0</v>
      </c>
      <c r="J75" s="21">
        <f t="shared" si="11"/>
        <v>36.8</v>
      </c>
      <c r="K75" s="21">
        <f t="shared" si="12"/>
        <v>36.8</v>
      </c>
      <c r="L75" s="50"/>
    </row>
    <row r="76" spans="1:12" ht="12.75">
      <c r="A76" s="55" t="s">
        <v>85</v>
      </c>
      <c r="B76" s="46" t="s">
        <v>70</v>
      </c>
      <c r="C76" s="21">
        <v>15.16</v>
      </c>
      <c r="D76" s="21">
        <v>5.21</v>
      </c>
      <c r="E76" s="21">
        <v>-9.95</v>
      </c>
      <c r="F76" s="21">
        <v>5.28</v>
      </c>
      <c r="G76" s="21">
        <v>2.64</v>
      </c>
      <c r="H76" s="21">
        <f t="shared" si="10"/>
        <v>-2.64</v>
      </c>
      <c r="I76" s="21">
        <f t="shared" si="11"/>
        <v>20.44</v>
      </c>
      <c r="J76" s="21">
        <f t="shared" si="11"/>
        <v>7.85</v>
      </c>
      <c r="K76" s="21">
        <f t="shared" si="12"/>
        <v>-12.590000000000002</v>
      </c>
      <c r="L76" s="50"/>
    </row>
    <row r="77" spans="1:12" ht="12.75">
      <c r="A77" s="55" t="s">
        <v>86</v>
      </c>
      <c r="B77" s="46" t="s">
        <v>71</v>
      </c>
      <c r="C77" s="21">
        <v>289.03999999999996</v>
      </c>
      <c r="D77" s="21">
        <v>298.22</v>
      </c>
      <c r="E77" s="21">
        <v>9.180000000000064</v>
      </c>
      <c r="F77" s="21">
        <v>100.32</v>
      </c>
      <c r="G77" s="21">
        <v>100.32</v>
      </c>
      <c r="H77" s="21">
        <f t="shared" si="10"/>
        <v>0</v>
      </c>
      <c r="I77" s="21">
        <f t="shared" si="11"/>
        <v>389.35999999999996</v>
      </c>
      <c r="J77" s="21">
        <f t="shared" si="11"/>
        <v>398.54</v>
      </c>
      <c r="K77" s="21">
        <f t="shared" si="12"/>
        <v>9.180000000000064</v>
      </c>
      <c r="L77" s="50"/>
    </row>
    <row r="78" spans="1:12" ht="12.75">
      <c r="A78" s="55" t="s">
        <v>91</v>
      </c>
      <c r="B78" s="46" t="s">
        <v>27</v>
      </c>
      <c r="C78" s="21">
        <v>14.280000000000001</v>
      </c>
      <c r="D78" s="21">
        <v>14.71</v>
      </c>
      <c r="E78" s="21">
        <v>0.4299999999999997</v>
      </c>
      <c r="F78" s="21">
        <v>4.906</v>
      </c>
      <c r="G78" s="21">
        <v>4.91</v>
      </c>
      <c r="H78" s="21">
        <f t="shared" si="10"/>
        <v>0.004000000000000448</v>
      </c>
      <c r="I78" s="21">
        <f t="shared" si="11"/>
        <v>19.186</v>
      </c>
      <c r="J78" s="21">
        <f t="shared" si="11"/>
        <v>19.62</v>
      </c>
      <c r="K78" s="21">
        <f t="shared" si="12"/>
        <v>0.43400000000000105</v>
      </c>
      <c r="L78" s="50"/>
    </row>
    <row r="79" spans="1:12" ht="12.75">
      <c r="A79" s="55" t="s">
        <v>92</v>
      </c>
      <c r="B79" s="46" t="s">
        <v>28</v>
      </c>
      <c r="C79" s="21">
        <v>68.49</v>
      </c>
      <c r="D79" s="21">
        <v>71.82000000000001</v>
      </c>
      <c r="E79" s="21">
        <v>3.3300000000000125</v>
      </c>
      <c r="F79" s="21">
        <v>22.832</v>
      </c>
      <c r="G79" s="21">
        <v>23.94</v>
      </c>
      <c r="H79" s="21">
        <f t="shared" si="10"/>
        <v>1.1080000000000005</v>
      </c>
      <c r="I79" s="21">
        <f t="shared" si="11"/>
        <v>91.322</v>
      </c>
      <c r="J79" s="21">
        <f t="shared" si="11"/>
        <v>95.76</v>
      </c>
      <c r="K79" s="21">
        <f t="shared" si="12"/>
        <v>4.438000000000002</v>
      </c>
      <c r="L79" s="50"/>
    </row>
    <row r="80" spans="1:12" ht="12.75">
      <c r="A80" s="55" t="s">
        <v>93</v>
      </c>
      <c r="B80" s="46" t="s">
        <v>29</v>
      </c>
      <c r="C80" s="21">
        <v>25.089999999999996</v>
      </c>
      <c r="D80" s="21">
        <v>25.11</v>
      </c>
      <c r="E80" s="21">
        <v>0.020000000000003126</v>
      </c>
      <c r="F80" s="21">
        <v>8.366</v>
      </c>
      <c r="G80" s="21">
        <v>8.37</v>
      </c>
      <c r="H80" s="21">
        <f t="shared" si="10"/>
        <v>0.0039999999999995595</v>
      </c>
      <c r="I80" s="21">
        <f t="shared" si="11"/>
        <v>33.455999999999996</v>
      </c>
      <c r="J80" s="21">
        <f t="shared" si="11"/>
        <v>33.48</v>
      </c>
      <c r="K80" s="21">
        <f t="shared" si="12"/>
        <v>0.02400000000000091</v>
      </c>
      <c r="L80" s="50"/>
    </row>
    <row r="81" spans="1:12" ht="12.75">
      <c r="A81" s="55" t="s">
        <v>94</v>
      </c>
      <c r="B81" s="46" t="s">
        <v>30</v>
      </c>
      <c r="C81" s="21">
        <v>6</v>
      </c>
      <c r="D81" s="21">
        <v>6</v>
      </c>
      <c r="E81" s="21">
        <v>0</v>
      </c>
      <c r="F81" s="21">
        <v>2</v>
      </c>
      <c r="G81" s="21">
        <v>2</v>
      </c>
      <c r="H81" s="21">
        <f t="shared" si="10"/>
        <v>0</v>
      </c>
      <c r="I81" s="21">
        <f t="shared" si="11"/>
        <v>8</v>
      </c>
      <c r="J81" s="21">
        <f t="shared" si="11"/>
        <v>8</v>
      </c>
      <c r="K81" s="21">
        <f t="shared" si="12"/>
        <v>0</v>
      </c>
      <c r="L81" s="50"/>
    </row>
    <row r="82" spans="1:12" ht="12.75">
      <c r="A82" s="55" t="s">
        <v>95</v>
      </c>
      <c r="B82" s="46" t="s">
        <v>31</v>
      </c>
      <c r="C82" s="21">
        <v>11.7</v>
      </c>
      <c r="D82" s="21">
        <v>11.709999999999999</v>
      </c>
      <c r="E82" s="21">
        <v>0.009999999999999787</v>
      </c>
      <c r="F82" s="21">
        <v>3.9</v>
      </c>
      <c r="G82" s="21">
        <v>3.9</v>
      </c>
      <c r="H82" s="21">
        <f t="shared" si="10"/>
        <v>0</v>
      </c>
      <c r="I82" s="21">
        <f t="shared" si="11"/>
        <v>15.6</v>
      </c>
      <c r="J82" s="21">
        <f t="shared" si="11"/>
        <v>15.61</v>
      </c>
      <c r="K82" s="21">
        <f t="shared" si="12"/>
        <v>0.009999999999999787</v>
      </c>
      <c r="L82" s="50"/>
    </row>
    <row r="83" spans="1:12" ht="12.75">
      <c r="A83" s="55" t="s">
        <v>96</v>
      </c>
      <c r="B83" s="46" t="s">
        <v>45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f t="shared" si="10"/>
        <v>0</v>
      </c>
      <c r="I83" s="21">
        <f t="shared" si="11"/>
        <v>0</v>
      </c>
      <c r="J83" s="21">
        <f t="shared" si="11"/>
        <v>0</v>
      </c>
      <c r="K83" s="21">
        <f t="shared" si="12"/>
        <v>0</v>
      </c>
      <c r="L83" s="50"/>
    </row>
    <row r="84" spans="1:12" ht="12.75">
      <c r="A84" s="55" t="s">
        <v>87</v>
      </c>
      <c r="B84" s="46" t="s">
        <v>32</v>
      </c>
      <c r="C84" s="21">
        <v>25.5</v>
      </c>
      <c r="D84" s="21">
        <v>30.599999999999998</v>
      </c>
      <c r="E84" s="21">
        <v>5.099999999999998</v>
      </c>
      <c r="F84" s="21">
        <v>10.2</v>
      </c>
      <c r="G84" s="21">
        <v>10.2</v>
      </c>
      <c r="H84" s="21">
        <f t="shared" si="10"/>
        <v>0</v>
      </c>
      <c r="I84" s="21">
        <f t="shared" si="11"/>
        <v>35.7</v>
      </c>
      <c r="J84" s="21">
        <f t="shared" si="11"/>
        <v>40.8</v>
      </c>
      <c r="K84" s="21">
        <f t="shared" si="12"/>
        <v>5.099999999999994</v>
      </c>
      <c r="L84" s="50"/>
    </row>
    <row r="85" spans="1:12" ht="12.75">
      <c r="A85" s="55" t="s">
        <v>88</v>
      </c>
      <c r="B85" s="46" t="s">
        <v>33</v>
      </c>
      <c r="C85" s="21">
        <v>136.1</v>
      </c>
      <c r="D85" s="21">
        <v>136.89000000000001</v>
      </c>
      <c r="E85" s="21">
        <v>0.7900000000000205</v>
      </c>
      <c r="F85" s="21">
        <v>45.632</v>
      </c>
      <c r="G85" s="21">
        <v>45.63</v>
      </c>
      <c r="H85" s="21">
        <f t="shared" si="10"/>
        <v>-0.001999999999995339</v>
      </c>
      <c r="I85" s="21">
        <f t="shared" si="11"/>
        <v>181.732</v>
      </c>
      <c r="J85" s="21">
        <f t="shared" si="11"/>
        <v>182.52</v>
      </c>
      <c r="K85" s="21">
        <f t="shared" si="12"/>
        <v>0.7880000000000109</v>
      </c>
      <c r="L85" s="50"/>
    </row>
    <row r="86" spans="1:11" ht="12.75">
      <c r="A86" s="55" t="s">
        <v>89</v>
      </c>
      <c r="B86" s="46" t="s">
        <v>34</v>
      </c>
      <c r="C86" s="21">
        <v>390.90000000000003</v>
      </c>
      <c r="D86" s="21">
        <v>451.58000000000004</v>
      </c>
      <c r="E86" s="21">
        <v>60.68000000000001</v>
      </c>
      <c r="F86" s="21">
        <v>130.3</v>
      </c>
      <c r="G86" s="21">
        <v>149.03</v>
      </c>
      <c r="H86" s="21">
        <f t="shared" si="10"/>
        <v>18.72999999999999</v>
      </c>
      <c r="I86" s="21">
        <f t="shared" si="11"/>
        <v>521.2</v>
      </c>
      <c r="J86" s="21">
        <f t="shared" si="11"/>
        <v>600.61</v>
      </c>
      <c r="K86" s="21">
        <f t="shared" si="12"/>
        <v>79.40999999999997</v>
      </c>
    </row>
    <row r="87" spans="1:11" ht="12.75">
      <c r="A87" s="55" t="s">
        <v>90</v>
      </c>
      <c r="B87" s="46" t="s">
        <v>35</v>
      </c>
      <c r="C87" s="21">
        <v>57.480000000000004</v>
      </c>
      <c r="D87" s="21">
        <v>73.96000000000001</v>
      </c>
      <c r="E87" s="21">
        <v>16.480000000000004</v>
      </c>
      <c r="F87" s="21">
        <v>19.16</v>
      </c>
      <c r="G87" s="21">
        <v>27.75</v>
      </c>
      <c r="H87" s="21">
        <f t="shared" si="10"/>
        <v>8.59</v>
      </c>
      <c r="I87" s="21">
        <f t="shared" si="11"/>
        <v>76.64</v>
      </c>
      <c r="J87" s="21">
        <f t="shared" si="11"/>
        <v>101.71000000000001</v>
      </c>
      <c r="K87" s="21">
        <f t="shared" si="12"/>
        <v>25.070000000000007</v>
      </c>
    </row>
    <row r="88" spans="1:11" ht="12.75">
      <c r="A88" s="55" t="s">
        <v>97</v>
      </c>
      <c r="B88" s="47" t="s">
        <v>36</v>
      </c>
      <c r="C88" s="21">
        <v>56.489999999999995</v>
      </c>
      <c r="D88" s="21">
        <v>60.43</v>
      </c>
      <c r="E88" s="21">
        <v>3.940000000000005</v>
      </c>
      <c r="F88" s="21">
        <v>18.83</v>
      </c>
      <c r="G88" s="21">
        <v>19.35</v>
      </c>
      <c r="H88" s="21">
        <f t="shared" si="10"/>
        <v>0.5200000000000031</v>
      </c>
      <c r="I88" s="21">
        <f t="shared" si="11"/>
        <v>75.32</v>
      </c>
      <c r="J88" s="21">
        <f t="shared" si="11"/>
        <v>79.78</v>
      </c>
      <c r="K88" s="21">
        <f t="shared" si="12"/>
        <v>4.460000000000008</v>
      </c>
    </row>
    <row r="89" spans="1:11" ht="12.75">
      <c r="A89" s="55" t="s">
        <v>98</v>
      </c>
      <c r="B89" s="47" t="s">
        <v>37</v>
      </c>
      <c r="C89" s="21">
        <v>21.9</v>
      </c>
      <c r="D89" s="21">
        <v>82.38</v>
      </c>
      <c r="E89" s="21">
        <v>60.48</v>
      </c>
      <c r="F89" s="21">
        <v>7.3</v>
      </c>
      <c r="G89" s="21">
        <v>27.22</v>
      </c>
      <c r="H89" s="21">
        <f t="shared" si="10"/>
        <v>19.919999999999998</v>
      </c>
      <c r="I89" s="21">
        <f t="shared" si="11"/>
        <v>29.2</v>
      </c>
      <c r="J89" s="21">
        <f t="shared" si="11"/>
        <v>109.6</v>
      </c>
      <c r="K89" s="21">
        <f t="shared" si="12"/>
        <v>80.39999999999999</v>
      </c>
    </row>
    <row r="90" spans="1:11" ht="12.75">
      <c r="A90" s="55" t="s">
        <v>99</v>
      </c>
      <c r="B90" s="47" t="s">
        <v>38</v>
      </c>
      <c r="C90" s="21">
        <v>19.049999999999997</v>
      </c>
      <c r="D90" s="21">
        <v>22.779999999999998</v>
      </c>
      <c r="E90" s="21">
        <v>3.7300000000000004</v>
      </c>
      <c r="F90" s="21">
        <v>6.35</v>
      </c>
      <c r="G90" s="21">
        <v>6.47</v>
      </c>
      <c r="H90" s="21">
        <f t="shared" si="10"/>
        <v>0.1200000000000001</v>
      </c>
      <c r="I90" s="21">
        <f t="shared" si="11"/>
        <v>25.4</v>
      </c>
      <c r="J90" s="21">
        <f t="shared" si="11"/>
        <v>29.249999999999996</v>
      </c>
      <c r="K90" s="21">
        <f t="shared" si="12"/>
        <v>3.849999999999998</v>
      </c>
    </row>
    <row r="91" spans="1:11" ht="12.75">
      <c r="A91" s="55" t="s">
        <v>100</v>
      </c>
      <c r="B91" s="47" t="s">
        <v>101</v>
      </c>
      <c r="C91" s="21">
        <v>0</v>
      </c>
      <c r="D91" s="21">
        <v>0.09</v>
      </c>
      <c r="E91" s="21">
        <v>0.09</v>
      </c>
      <c r="F91" s="21">
        <v>0</v>
      </c>
      <c r="G91" s="21">
        <v>0</v>
      </c>
      <c r="H91" s="21">
        <f t="shared" si="10"/>
        <v>0</v>
      </c>
      <c r="I91" s="21">
        <f t="shared" si="11"/>
        <v>0</v>
      </c>
      <c r="J91" s="21">
        <f t="shared" si="11"/>
        <v>0.09</v>
      </c>
      <c r="K91" s="21">
        <f t="shared" si="12"/>
        <v>0.09</v>
      </c>
    </row>
    <row r="92" spans="1:11" ht="12.75" customHeight="1">
      <c r="A92" s="55" t="s">
        <v>102</v>
      </c>
      <c r="B92" s="56" t="s">
        <v>103</v>
      </c>
      <c r="C92" s="56">
        <v>0</v>
      </c>
      <c r="D92" s="21">
        <v>5.68</v>
      </c>
      <c r="E92" s="21">
        <v>5.68</v>
      </c>
      <c r="F92" s="21">
        <v>0</v>
      </c>
      <c r="G92" s="21">
        <v>1.93</v>
      </c>
      <c r="H92" s="21">
        <f t="shared" si="10"/>
        <v>1.93</v>
      </c>
      <c r="I92" s="21">
        <f t="shared" si="11"/>
        <v>0</v>
      </c>
      <c r="J92" s="21">
        <f t="shared" si="11"/>
        <v>7.609999999999999</v>
      </c>
      <c r="K92" s="21">
        <f t="shared" si="12"/>
        <v>7.609999999999999</v>
      </c>
    </row>
    <row r="93" spans="1:11" ht="12.75" customHeight="1">
      <c r="A93" s="55" t="s">
        <v>182</v>
      </c>
      <c r="B93" s="56" t="s">
        <v>183</v>
      </c>
      <c r="C93" s="56">
        <v>0</v>
      </c>
      <c r="D93" s="21">
        <v>0</v>
      </c>
      <c r="E93" s="21">
        <v>0</v>
      </c>
      <c r="F93" s="21">
        <v>0</v>
      </c>
      <c r="G93" s="21">
        <v>250</v>
      </c>
      <c r="H93" s="21">
        <f t="shared" si="10"/>
        <v>250</v>
      </c>
      <c r="I93" s="21">
        <f t="shared" si="11"/>
        <v>0</v>
      </c>
      <c r="J93" s="21">
        <f t="shared" si="11"/>
        <v>250</v>
      </c>
      <c r="K93" s="21">
        <f t="shared" si="12"/>
        <v>250</v>
      </c>
    </row>
    <row r="94" spans="1:11" ht="12.75">
      <c r="A94" s="55" t="s">
        <v>187</v>
      </c>
      <c r="B94" s="47" t="s">
        <v>184</v>
      </c>
      <c r="C94" s="21">
        <v>0</v>
      </c>
      <c r="D94" s="21">
        <v>0</v>
      </c>
      <c r="E94" s="21">
        <v>0</v>
      </c>
      <c r="F94" s="21">
        <v>0</v>
      </c>
      <c r="G94" s="21">
        <v>2.31</v>
      </c>
      <c r="H94" s="21">
        <f t="shared" si="10"/>
        <v>2.31</v>
      </c>
      <c r="I94" s="21">
        <f t="shared" si="11"/>
        <v>0</v>
      </c>
      <c r="J94" s="21">
        <f t="shared" si="11"/>
        <v>2.31</v>
      </c>
      <c r="K94" s="21">
        <f t="shared" si="12"/>
        <v>2.31</v>
      </c>
    </row>
    <row r="95" spans="1:11" ht="12.75">
      <c r="A95" s="70" t="s">
        <v>185</v>
      </c>
      <c r="B95" s="54" t="s">
        <v>186</v>
      </c>
      <c r="C95" s="71">
        <v>0</v>
      </c>
      <c r="D95" s="71">
        <v>0</v>
      </c>
      <c r="E95" s="71">
        <v>0</v>
      </c>
      <c r="F95" s="71">
        <v>0</v>
      </c>
      <c r="G95" s="71">
        <v>13.74</v>
      </c>
      <c r="H95" s="71">
        <f t="shared" si="10"/>
        <v>13.74</v>
      </c>
      <c r="I95" s="71">
        <f t="shared" si="11"/>
        <v>0</v>
      </c>
      <c r="J95" s="71">
        <f t="shared" si="11"/>
        <v>13.74</v>
      </c>
      <c r="K95" s="71">
        <f t="shared" si="12"/>
        <v>13.74</v>
      </c>
    </row>
    <row r="96" spans="1:11" ht="12.75">
      <c r="A96" s="36"/>
      <c r="B96" s="37" t="s">
        <v>13</v>
      </c>
      <c r="C96" s="38">
        <v>1198.66</v>
      </c>
      <c r="D96" s="38">
        <v>1449.33</v>
      </c>
      <c r="E96" s="38">
        <v>260.6700000000001</v>
      </c>
      <c r="F96" s="38">
        <f>SUM(F70:F95)</f>
        <v>405.4360000000001</v>
      </c>
      <c r="G96" s="38">
        <f>SUM(G70:G95)</f>
        <v>831.9999999999999</v>
      </c>
      <c r="H96" s="38">
        <f>G96-F96</f>
        <v>426.5639999999998</v>
      </c>
      <c r="I96" s="38">
        <f>C96+F96</f>
        <v>1604.0960000000002</v>
      </c>
      <c r="J96" s="38">
        <f>D96+G96</f>
        <v>2281.33</v>
      </c>
      <c r="K96" s="38">
        <f>SUM(K70:K95)</f>
        <v>687.2339999999999</v>
      </c>
    </row>
    <row r="97" spans="1:13" s="39" customFormat="1" ht="12.75">
      <c r="A97" s="28"/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40"/>
      <c r="M97" s="40"/>
    </row>
    <row r="98" spans="1:11" ht="12.75">
      <c r="A98" s="10"/>
      <c r="B98" s="6" t="s">
        <v>16</v>
      </c>
      <c r="C98" s="20"/>
      <c r="D98" s="20"/>
      <c r="E98" s="20"/>
      <c r="F98" s="20"/>
      <c r="G98" s="20"/>
      <c r="H98" s="20"/>
      <c r="I98" s="61"/>
      <c r="J98" s="20"/>
      <c r="K98" s="20"/>
    </row>
    <row r="99" spans="1:11" ht="12.75">
      <c r="A99" s="10"/>
      <c r="B99" s="14" t="s">
        <v>12</v>
      </c>
      <c r="C99" s="24"/>
      <c r="D99" s="24"/>
      <c r="E99" s="24"/>
      <c r="F99" s="24"/>
      <c r="G99" s="24"/>
      <c r="H99" s="24"/>
      <c r="I99" s="35"/>
      <c r="J99" s="24"/>
      <c r="K99" s="24"/>
    </row>
    <row r="100" spans="1:11" ht="12.75">
      <c r="A100" s="62" t="s">
        <v>73</v>
      </c>
      <c r="B100" s="46" t="s">
        <v>72</v>
      </c>
      <c r="C100" s="21">
        <v>3800</v>
      </c>
      <c r="D100" s="21">
        <v>7122.99</v>
      </c>
      <c r="E100" s="21">
        <v>3322.99</v>
      </c>
      <c r="F100" s="21">
        <v>1550</v>
      </c>
      <c r="G100" s="21">
        <v>1878.98</v>
      </c>
      <c r="H100" s="21">
        <f>(G100-F100)</f>
        <v>328.98</v>
      </c>
      <c r="I100" s="31">
        <f aca="true" t="shared" si="13" ref="I100:J103">C100+F100</f>
        <v>5350</v>
      </c>
      <c r="J100" s="21">
        <f t="shared" si="13"/>
        <v>9001.97</v>
      </c>
      <c r="K100" s="21">
        <f>J100-I100</f>
        <v>3651.9699999999993</v>
      </c>
    </row>
    <row r="101" spans="1:11" ht="12.75">
      <c r="A101" s="62" t="s">
        <v>74</v>
      </c>
      <c r="B101" s="46" t="s">
        <v>26</v>
      </c>
      <c r="C101" s="21">
        <v>105</v>
      </c>
      <c r="D101" s="21">
        <v>122.92999999999998</v>
      </c>
      <c r="E101" s="21">
        <v>17.92999999999998</v>
      </c>
      <c r="F101" s="21">
        <v>35</v>
      </c>
      <c r="G101" s="21">
        <v>45.12</v>
      </c>
      <c r="H101" s="21">
        <f>(G101-F101)</f>
        <v>10.119999999999997</v>
      </c>
      <c r="I101" s="31">
        <f t="shared" si="13"/>
        <v>140</v>
      </c>
      <c r="J101" s="21">
        <f t="shared" si="13"/>
        <v>168.04999999999998</v>
      </c>
      <c r="K101" s="21">
        <f>J101-I101</f>
        <v>28.049999999999983</v>
      </c>
    </row>
    <row r="102" spans="1:11" ht="12.75">
      <c r="A102" s="62"/>
      <c r="B102" s="46"/>
      <c r="C102" s="21">
        <v>0</v>
      </c>
      <c r="D102" s="21">
        <v>0</v>
      </c>
      <c r="E102" s="21">
        <v>0</v>
      </c>
      <c r="F102" s="21"/>
      <c r="G102" s="21"/>
      <c r="H102" s="21">
        <f>(G102-F102)</f>
        <v>0</v>
      </c>
      <c r="I102" s="31">
        <f t="shared" si="13"/>
        <v>0</v>
      </c>
      <c r="J102" s="21">
        <f t="shared" si="13"/>
        <v>0</v>
      </c>
      <c r="K102" s="21">
        <f>J102-I102</f>
        <v>0</v>
      </c>
    </row>
    <row r="103" spans="1:11" ht="12.75">
      <c r="A103" s="15"/>
      <c r="B103" s="11" t="s">
        <v>17</v>
      </c>
      <c r="C103" s="22">
        <v>3905</v>
      </c>
      <c r="D103" s="22">
        <v>7245.92</v>
      </c>
      <c r="E103" s="22">
        <v>3340.92</v>
      </c>
      <c r="F103" s="22">
        <f>SUM(F100:F102)</f>
        <v>1585</v>
      </c>
      <c r="G103" s="22">
        <f>SUM(G100:G102)</f>
        <v>1924.1</v>
      </c>
      <c r="H103" s="22">
        <f>SUM(H100:H102)</f>
        <v>339.1</v>
      </c>
      <c r="I103" s="32">
        <f t="shared" si="13"/>
        <v>5490</v>
      </c>
      <c r="J103" s="22">
        <f>D103+G103</f>
        <v>9170.02</v>
      </c>
      <c r="K103" s="22">
        <f>J103-I103</f>
        <v>3680.0200000000004</v>
      </c>
    </row>
    <row r="104" spans="1:11" ht="12.75">
      <c r="A104" s="15"/>
      <c r="B104" s="11" t="s">
        <v>18</v>
      </c>
      <c r="C104" s="22">
        <v>32762.416</v>
      </c>
      <c r="D104" s="22">
        <v>38127.88999999999</v>
      </c>
      <c r="E104" s="22">
        <v>5365.473999999991</v>
      </c>
      <c r="F104" s="22">
        <f>SUM(F65+F96+F103)</f>
        <v>10959.537</v>
      </c>
      <c r="G104" s="22">
        <f>SUM(G65+G96+G103)</f>
        <v>12490.509999999997</v>
      </c>
      <c r="H104" s="22">
        <f>G104-F104</f>
        <v>1530.9729999999963</v>
      </c>
      <c r="I104" s="32">
        <f>SUM(I65+I96+I103)</f>
        <v>43721.953</v>
      </c>
      <c r="J104" s="22">
        <f>SUM(J65+J96+J103)</f>
        <v>50618.399999999994</v>
      </c>
      <c r="K104" s="22">
        <f>J104-I104</f>
        <v>6896.446999999993</v>
      </c>
    </row>
    <row r="105" spans="1:11" ht="15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4.25">
      <c r="A106" s="65" t="s">
        <v>176</v>
      </c>
      <c r="B106" s="65"/>
      <c r="C106" s="65"/>
      <c r="D106" s="65"/>
      <c r="E106" s="65"/>
      <c r="F106" s="65"/>
      <c r="G106" s="2"/>
      <c r="H106" s="2"/>
      <c r="I106" s="2"/>
      <c r="J106" s="2"/>
      <c r="K106" s="2"/>
    </row>
    <row r="107" spans="1:11" ht="18.75" customHeight="1">
      <c r="A107" s="16"/>
      <c r="B107" s="16"/>
      <c r="C107" s="16"/>
      <c r="D107" s="16"/>
      <c r="E107" s="16"/>
      <c r="F107" s="16"/>
      <c r="G107" s="2"/>
      <c r="H107" s="2"/>
      <c r="I107" s="2"/>
      <c r="J107" s="2"/>
      <c r="K107" s="2"/>
    </row>
    <row r="108" spans="1:11" ht="13.5" customHeight="1">
      <c r="A108" s="3"/>
      <c r="B108" s="17" t="s">
        <v>46</v>
      </c>
      <c r="C108" s="17"/>
      <c r="D108" s="64" t="s">
        <v>21</v>
      </c>
      <c r="E108" s="64"/>
      <c r="F108" s="64"/>
      <c r="G108" s="17"/>
      <c r="H108" s="64" t="s">
        <v>22</v>
      </c>
      <c r="I108" s="64"/>
      <c r="J108" s="64"/>
      <c r="K108" s="2"/>
    </row>
    <row r="109" spans="1:11" ht="14.25" customHeight="1">
      <c r="A109" s="3"/>
      <c r="B109" s="17" t="s">
        <v>47</v>
      </c>
      <c r="C109" s="17"/>
      <c r="D109" s="64" t="s">
        <v>20</v>
      </c>
      <c r="E109" s="64"/>
      <c r="F109" s="64"/>
      <c r="G109" s="17"/>
      <c r="H109" s="64" t="s">
        <v>19</v>
      </c>
      <c r="I109" s="64"/>
      <c r="J109" s="64"/>
      <c r="K109" s="2"/>
    </row>
    <row r="110" ht="15.75">
      <c r="A110" s="1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</sheetData>
  <sheetProtection/>
  <mergeCells count="22">
    <mergeCell ref="A1:F1"/>
    <mergeCell ref="A2:K2"/>
    <mergeCell ref="A3:K3"/>
    <mergeCell ref="A4:A8"/>
    <mergeCell ref="B4:B8"/>
    <mergeCell ref="C4:E5"/>
    <mergeCell ref="F4:H5"/>
    <mergeCell ref="I4:K5"/>
    <mergeCell ref="C6:C8"/>
    <mergeCell ref="I6:I8"/>
    <mergeCell ref="K6:K8"/>
    <mergeCell ref="E6:E8"/>
    <mergeCell ref="F6:F8"/>
    <mergeCell ref="G6:G8"/>
    <mergeCell ref="D6:D8"/>
    <mergeCell ref="H6:H8"/>
    <mergeCell ref="D109:F109"/>
    <mergeCell ref="H109:J109"/>
    <mergeCell ref="A106:F106"/>
    <mergeCell ref="D108:F108"/>
    <mergeCell ref="H108:J108"/>
    <mergeCell ref="J6:J8"/>
  </mergeCells>
  <printOptions/>
  <pageMargins left="0.7874015748031497" right="0.3937007874015748" top="0.7874015748031497" bottom="0.5905511811023623" header="0" footer="0"/>
  <pageSetup errors="blank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contabilidade0</cp:lastModifiedBy>
  <cp:lastPrinted>2023-09-08T14:22:58Z</cp:lastPrinted>
  <dcterms:created xsi:type="dcterms:W3CDTF">1997-01-10T22:22:50Z</dcterms:created>
  <dcterms:modified xsi:type="dcterms:W3CDTF">2023-09-08T14:39:28Z</dcterms:modified>
  <cp:category/>
  <cp:version/>
  <cp:contentType/>
  <cp:contentStatus/>
</cp:coreProperties>
</file>