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123" i="1" l="1"/>
  <c r="E122" i="1"/>
  <c r="E121" i="1"/>
  <c r="B121" i="1"/>
  <c r="B122" i="1"/>
  <c r="B123" i="1"/>
  <c r="B124" i="1"/>
  <c r="C115" i="1"/>
  <c r="C116" i="1"/>
  <c r="C117" i="1"/>
  <c r="C118" i="1"/>
  <c r="C119" i="1"/>
  <c r="C120" i="1"/>
  <c r="C121" i="1"/>
  <c r="C122" i="1"/>
  <c r="C123" i="1"/>
  <c r="C124" i="1"/>
  <c r="A115" i="1"/>
  <c r="A116" i="1"/>
  <c r="A117" i="1"/>
  <c r="A118" i="1"/>
  <c r="A119" i="1"/>
  <c r="A120" i="1"/>
  <c r="A121" i="1"/>
  <c r="A122" i="1"/>
  <c r="A123" i="1"/>
  <c r="A124" i="1"/>
  <c r="D125" i="1" l="1"/>
  <c r="E124" i="1"/>
  <c r="E117" i="1"/>
  <c r="E118" i="1"/>
  <c r="E119" i="1"/>
  <c r="E120" i="1"/>
  <c r="B117" i="1"/>
  <c r="B118" i="1"/>
  <c r="B119" i="1"/>
  <c r="B120" i="1"/>
  <c r="E116" i="1" l="1"/>
  <c r="B116" i="1"/>
  <c r="C114" i="1" l="1"/>
  <c r="E114" i="1" s="1"/>
  <c r="B114" i="1"/>
  <c r="A114" i="1"/>
  <c r="C102" i="1" l="1"/>
  <c r="C103" i="1"/>
  <c r="C104" i="1"/>
  <c r="C105" i="1"/>
  <c r="C106" i="1"/>
  <c r="C107" i="1"/>
  <c r="C108" i="1"/>
  <c r="C109" i="1"/>
  <c r="C110" i="1"/>
  <c r="E110" i="1" s="1"/>
  <c r="C111" i="1"/>
  <c r="E111" i="1" s="1"/>
  <c r="C112" i="1"/>
  <c r="E112" i="1" s="1"/>
  <c r="C113" i="1"/>
  <c r="E113" i="1" s="1"/>
  <c r="E115" i="1"/>
  <c r="C101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5" i="1"/>
  <c r="B101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78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01" i="1"/>
  <c r="A97" i="1"/>
  <c r="A98" i="1"/>
  <c r="A99" i="1"/>
  <c r="A100" i="1"/>
  <c r="A92" i="1"/>
  <c r="A93" i="1"/>
  <c r="A94" i="1"/>
  <c r="A95" i="1"/>
  <c r="A96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78" i="1"/>
  <c r="E106" i="1" l="1"/>
  <c r="E109" i="1"/>
  <c r="D23" i="1"/>
  <c r="C126" i="1" s="1"/>
  <c r="D26" i="1" l="1"/>
  <c r="D74" i="1" s="1"/>
  <c r="E108" i="1"/>
  <c r="E105" i="1"/>
  <c r="C78" i="1" l="1"/>
  <c r="C125" i="1" s="1"/>
  <c r="E107" i="1"/>
  <c r="E104" i="1" l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125" i="1" l="1"/>
</calcChain>
</file>

<file path=xl/sharedStrings.xml><?xml version="1.0" encoding="utf-8"?>
<sst xmlns="http://schemas.openxmlformats.org/spreadsheetml/2006/main" count="134" uniqueCount="128">
  <si>
    <t>PREFEITURA MUNICIPAL DE ANTÔNIO CARLOS</t>
  </si>
  <si>
    <t>CONTROLE DA ORIGEM E DOS GASTOS COM SAÚDE</t>
  </si>
  <si>
    <t>1 – BASE DE CÁLCULO DA ORIGEM DOS RECURSOS</t>
  </si>
  <si>
    <t>Receitas Oriundas de Impostos</t>
  </si>
  <si>
    <t>Arrecadado   até o mês</t>
  </si>
  <si>
    <t>IPTU</t>
  </si>
  <si>
    <t>ITBI</t>
  </si>
  <si>
    <t>ISS</t>
  </si>
  <si>
    <t xml:space="preserve">IRRF   </t>
  </si>
  <si>
    <t xml:space="preserve">ICMS </t>
  </si>
  <si>
    <t xml:space="preserve">IPI </t>
  </si>
  <si>
    <t xml:space="preserve">IPVA </t>
  </si>
  <si>
    <t xml:space="preserve">ITR </t>
  </si>
  <si>
    <t>Cota-Parte do Fundo de Compensação do ICMS Exportação</t>
  </si>
  <si>
    <t>Receita da Dívida Ativa de Impostos</t>
  </si>
  <si>
    <t>Multas e Juros de Mora de Impostos</t>
  </si>
  <si>
    <t>(-) Descontos e Renúncia de Receita</t>
  </si>
  <si>
    <t>TOTAL</t>
  </si>
  <si>
    <t>2 – ORIGEM DOS RECURSOS VINCULADOS A SAÚDE</t>
  </si>
  <si>
    <t>Código Destinação Recursos</t>
  </si>
  <si>
    <t>Especificação</t>
  </si>
  <si>
    <t>Acumulado até o mês</t>
  </si>
  <si>
    <t>Superávit de exercício Anterior</t>
  </si>
  <si>
    <t>Rendimentos de Aplicação de Recursos Próprios</t>
  </si>
  <si>
    <t>Taxa de Fiscalização de Vigilância Sanitária</t>
  </si>
  <si>
    <t>Superávit de Taxa de Fisc. De Vigilância Sanitária</t>
  </si>
  <si>
    <t>Piso de Atenção Básica - PAB Fixo</t>
  </si>
  <si>
    <t>Superávit - Piso de Atenção Básica - PAB Fixo</t>
  </si>
  <si>
    <t>Vigilância Sanitária</t>
  </si>
  <si>
    <t>Superávit - Vigilância Sanitária</t>
  </si>
  <si>
    <t>Farmácia Básica</t>
  </si>
  <si>
    <t>Superávit - Farmácia Básica</t>
  </si>
  <si>
    <t>Vigilância Epidemiológica</t>
  </si>
  <si>
    <t>Superávit - Vigilância Epidemiológica</t>
  </si>
  <si>
    <t>PACS</t>
  </si>
  <si>
    <t>Superávit - PACS</t>
  </si>
  <si>
    <t>PSF</t>
  </si>
  <si>
    <t>Saúde Bucal</t>
  </si>
  <si>
    <t>Superávit - Saúde Bucal</t>
  </si>
  <si>
    <t>Farmácia Básica Estadual</t>
  </si>
  <si>
    <t>Superávit - Farmácia Básica Estadual</t>
  </si>
  <si>
    <t>PMAQ</t>
  </si>
  <si>
    <t>NASF Estadual</t>
  </si>
  <si>
    <t>Superávit - NASF Estadual</t>
  </si>
  <si>
    <t>3 – DESTINAÇÃO DOS RECURSOS VINCULADOS À SAÚDE</t>
  </si>
  <si>
    <t>Exigência Legal (1)</t>
  </si>
  <si>
    <t>Realizada (2)</t>
  </si>
  <si>
    <t xml:space="preserve">Diferença    (3) </t>
  </si>
  <si>
    <t>Código Fontes de Recursos</t>
  </si>
  <si>
    <t>0.1.02</t>
  </si>
  <si>
    <t>0.6.02</t>
  </si>
  <si>
    <t>0.2.02</t>
  </si>
  <si>
    <t>NASF Federal</t>
  </si>
  <si>
    <t>Saúde da Família Estadual</t>
  </si>
  <si>
    <t>MAC - Exames Laboratoriais Federal</t>
  </si>
  <si>
    <t>Superávit MAC - Exames Laboratoriais Federal</t>
  </si>
  <si>
    <t>Superávit - Estratégia Núcleo de Apoio à Saúde da Família</t>
  </si>
  <si>
    <t>FPM</t>
  </si>
  <si>
    <t>Multas e Juros de Mora Receita da Divida Ativa de Impostos</t>
  </si>
  <si>
    <t>0.2.06</t>
  </si>
  <si>
    <t>0.6.06</t>
  </si>
  <si>
    <t>0.2.38.65</t>
  </si>
  <si>
    <t>0.6.38.65</t>
  </si>
  <si>
    <t>0.2.38.62</t>
  </si>
  <si>
    <t>0.6.38.62</t>
  </si>
  <si>
    <t>0.2.38.57</t>
  </si>
  <si>
    <t>0.6.38.57</t>
  </si>
  <si>
    <t>0.2.38.63</t>
  </si>
  <si>
    <t>0.6.38.63</t>
  </si>
  <si>
    <t>0.2.38.51</t>
  </si>
  <si>
    <t>0.6.38.51</t>
  </si>
  <si>
    <t>0.2.38.52</t>
  </si>
  <si>
    <t>0.2.38.53</t>
  </si>
  <si>
    <t>0.6.38.53</t>
  </si>
  <si>
    <t>0.2.67.58</t>
  </si>
  <si>
    <t>0.6.67.58</t>
  </si>
  <si>
    <t>0.2.67.61</t>
  </si>
  <si>
    <t>0.6.67.61</t>
  </si>
  <si>
    <t>0.2.38.54</t>
  </si>
  <si>
    <t>0.2.67.59</t>
  </si>
  <si>
    <t>0.6.67.59</t>
  </si>
  <si>
    <t>0.2.38.55</t>
  </si>
  <si>
    <t>0.2.38.56</t>
  </si>
  <si>
    <t>0.6.38.56</t>
  </si>
  <si>
    <t>0.6.38.78</t>
  </si>
  <si>
    <t>Superávit - PSE</t>
  </si>
  <si>
    <t xml:space="preserve">Despesas de Saúde com recursos de Impostos - </t>
  </si>
  <si>
    <t>0.6.38.159</t>
  </si>
  <si>
    <t>Superávit - PRO EPS</t>
  </si>
  <si>
    <t>Recursos Oriundos de Impostos - 23%</t>
  </si>
  <si>
    <t>0.6.38.167</t>
  </si>
  <si>
    <t>0.6.38.177</t>
  </si>
  <si>
    <t>0.6.38.178</t>
  </si>
  <si>
    <t>0.6.38.175</t>
  </si>
  <si>
    <t>0.6.38.169</t>
  </si>
  <si>
    <t>Superávit - Incremento Pab</t>
  </si>
  <si>
    <t>Superavit - Incremento temporário</t>
  </si>
  <si>
    <t>Superavit - ações de caadstramento</t>
  </si>
  <si>
    <t>Superavit - PIUBS</t>
  </si>
  <si>
    <t>Superavit - segurança alimentar</t>
  </si>
  <si>
    <t>0.2.38.175</t>
  </si>
  <si>
    <t>Federal - segurança alimentar</t>
  </si>
  <si>
    <t>0.2.38.178</t>
  </si>
  <si>
    <t>Federal - PIUBS</t>
  </si>
  <si>
    <t>0.2.38.179</t>
  </si>
  <si>
    <t>Federal - Covid-19</t>
  </si>
  <si>
    <t>0.2.63.68</t>
  </si>
  <si>
    <t>Convênio Aquisição de Veículo</t>
  </si>
  <si>
    <t>0.2.63.184</t>
  </si>
  <si>
    <t>Convênio Exame MAC</t>
  </si>
  <si>
    <t>Federal - Equipamento Vigilânica em Saúde</t>
  </si>
  <si>
    <t>0.2.38.185</t>
  </si>
  <si>
    <t>0.2.38.186</t>
  </si>
  <si>
    <t>Federal - Saúde na Hora</t>
  </si>
  <si>
    <t>0.2.38.187</t>
  </si>
  <si>
    <t>Federal - Covid-19 Escolas</t>
  </si>
  <si>
    <t>0.1.52.</t>
  </si>
  <si>
    <t>Recurso Lei 173 - Saúde Covid</t>
  </si>
  <si>
    <t>Referência: 5 º Bimestre de 2020.</t>
  </si>
  <si>
    <t>0.2.38.189</t>
  </si>
  <si>
    <t>Federal - Capitação Ponderada</t>
  </si>
  <si>
    <t>0.2.38.190</t>
  </si>
  <si>
    <t>Federal - Desempenho</t>
  </si>
  <si>
    <t>0.2.38.78</t>
  </si>
  <si>
    <t>Federal - PSE</t>
  </si>
  <si>
    <t>Antônio Carlos, 10 de novembro de 2020.</t>
  </si>
  <si>
    <t xml:space="preserve">ÓNELIO RICHARTZ                        ELAINE A. PETRY CUNRADI            SOLANGE A. SCHMITZ KREMER         </t>
  </si>
  <si>
    <t xml:space="preserve">Prefeito Municipal em exercicio                     Contadora                              Secretária de Saúde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</si>
</sst>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horizontal="right" vertical="top" wrapText="1" readingOrder="1"/>
    </xf>
    <xf numFmtId="4" fontId="7" fillId="0" borderId="1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2" fillId="0" borderId="7" xfId="0" applyFont="1" applyBorder="1" applyAlignment="1"/>
    <xf numFmtId="10" fontId="2" fillId="0" borderId="7" xfId="1" applyNumberFormat="1" applyFont="1" applyBorder="1" applyAlignment="1"/>
    <xf numFmtId="0" fontId="7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 vertical="top" wrapText="1"/>
    </xf>
    <xf numFmtId="44" fontId="0" fillId="0" borderId="0" xfId="2" applyFont="1"/>
    <xf numFmtId="0" fontId="7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0" fillId="0" borderId="3" xfId="0" applyBorder="1" applyAlignment="1">
      <alignment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/>
    <xf numFmtId="0" fontId="6" fillId="0" borderId="1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9" fillId="0" borderId="0" xfId="0" applyFont="1" applyAlignme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top" wrapText="1"/>
    </xf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0" fontId="2" fillId="0" borderId="7" xfId="0" applyNumberFormat="1" applyFont="1" applyBorder="1" applyAlignment="1">
      <alignment horizontal="left"/>
    </xf>
    <xf numFmtId="0" fontId="7" fillId="0" borderId="3" xfId="0" applyFont="1" applyBorder="1" applyAlignment="1">
      <alignment horizontal="right" vertical="top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topLeftCell="A126" workbookViewId="0">
      <selection activeCell="E140" sqref="E140"/>
    </sheetView>
  </sheetViews>
  <sheetFormatPr defaultRowHeight="15" x14ac:dyDescent="0.25"/>
  <cols>
    <col min="1" max="1" width="12.42578125" customWidth="1"/>
    <col min="2" max="2" width="38.28515625" customWidth="1"/>
    <col min="3" max="3" width="12.5703125" customWidth="1"/>
    <col min="4" max="4" width="14.42578125" customWidth="1"/>
    <col min="5" max="5" width="14.5703125" customWidth="1"/>
    <col min="6" max="6" width="15.85546875" bestFit="1" customWidth="1"/>
  </cols>
  <sheetData>
    <row r="1" spans="1:6" x14ac:dyDescent="0.25">
      <c r="A1" s="56" t="s">
        <v>0</v>
      </c>
      <c r="B1" s="57"/>
      <c r="C1" s="57"/>
      <c r="D1" s="57"/>
    </row>
    <row r="2" spans="1:6" ht="8.25" customHeight="1" x14ac:dyDescent="0.25">
      <c r="A2" s="1"/>
    </row>
    <row r="3" spans="1:6" x14ac:dyDescent="0.25">
      <c r="A3" s="58" t="s">
        <v>1</v>
      </c>
      <c r="B3" s="57"/>
      <c r="C3" s="57"/>
      <c r="D3" s="57"/>
    </row>
    <row r="4" spans="1:6" ht="8.25" customHeight="1" x14ac:dyDescent="0.25">
      <c r="A4" s="2"/>
      <c r="B4" s="2"/>
      <c r="C4" s="2"/>
      <c r="D4" s="2"/>
    </row>
    <row r="5" spans="1:6" x14ac:dyDescent="0.25">
      <c r="A5" s="59" t="s">
        <v>118</v>
      </c>
      <c r="B5" s="57"/>
      <c r="C5" s="57"/>
      <c r="D5" s="57"/>
    </row>
    <row r="6" spans="1:6" ht="8.25" customHeight="1" x14ac:dyDescent="0.25">
      <c r="A6" s="2"/>
      <c r="B6" s="2"/>
      <c r="C6" s="2"/>
      <c r="D6" s="2"/>
    </row>
    <row r="7" spans="1:6" x14ac:dyDescent="0.25">
      <c r="A7" s="60" t="s">
        <v>2</v>
      </c>
      <c r="B7" s="61"/>
      <c r="C7" s="61"/>
      <c r="D7" s="61"/>
      <c r="E7" s="61"/>
    </row>
    <row r="8" spans="1:6" x14ac:dyDescent="0.25">
      <c r="A8" s="50" t="s">
        <v>3</v>
      </c>
      <c r="B8" s="62"/>
      <c r="C8" s="62"/>
      <c r="D8" s="50" t="s">
        <v>4</v>
      </c>
      <c r="E8" s="50"/>
    </row>
    <row r="9" spans="1:6" x14ac:dyDescent="0.25">
      <c r="A9" s="47" t="s">
        <v>5</v>
      </c>
      <c r="B9" s="48"/>
      <c r="C9" s="48"/>
      <c r="D9" s="46">
        <v>1628894.8</v>
      </c>
      <c r="E9" s="46"/>
    </row>
    <row r="10" spans="1:6" x14ac:dyDescent="0.25">
      <c r="A10" s="47" t="s">
        <v>6</v>
      </c>
      <c r="B10" s="48"/>
      <c r="C10" s="48"/>
      <c r="D10" s="46">
        <v>428004.09</v>
      </c>
      <c r="E10" s="46"/>
      <c r="F10" s="27"/>
    </row>
    <row r="11" spans="1:6" x14ac:dyDescent="0.25">
      <c r="A11" s="47" t="s">
        <v>7</v>
      </c>
      <c r="B11" s="48"/>
      <c r="C11" s="48"/>
      <c r="D11" s="46">
        <v>1324545.5900000001</v>
      </c>
      <c r="E11" s="46"/>
      <c r="F11" s="27"/>
    </row>
    <row r="12" spans="1:6" x14ac:dyDescent="0.25">
      <c r="A12" s="47" t="s">
        <v>8</v>
      </c>
      <c r="B12" s="48"/>
      <c r="C12" s="48"/>
      <c r="D12" s="46">
        <v>804383.18</v>
      </c>
      <c r="E12" s="46"/>
      <c r="F12" s="27"/>
    </row>
    <row r="13" spans="1:6" x14ac:dyDescent="0.25">
      <c r="A13" s="47" t="s">
        <v>57</v>
      </c>
      <c r="B13" s="48"/>
      <c r="C13" s="48"/>
      <c r="D13" s="46">
        <v>5580294.8499999996</v>
      </c>
      <c r="E13" s="46"/>
      <c r="F13" s="27"/>
    </row>
    <row r="14" spans="1:6" x14ac:dyDescent="0.25">
      <c r="A14" s="47" t="s">
        <v>9</v>
      </c>
      <c r="B14" s="48"/>
      <c r="C14" s="48"/>
      <c r="D14" s="46">
        <v>14127945.98</v>
      </c>
      <c r="E14" s="46"/>
      <c r="F14" s="27"/>
    </row>
    <row r="15" spans="1:6" x14ac:dyDescent="0.25">
      <c r="A15" s="47" t="s">
        <v>10</v>
      </c>
      <c r="B15" s="48"/>
      <c r="C15" s="48"/>
      <c r="D15" s="46">
        <v>182191.29</v>
      </c>
      <c r="E15" s="46"/>
      <c r="F15" s="27"/>
    </row>
    <row r="16" spans="1:6" x14ac:dyDescent="0.25">
      <c r="A16" s="47" t="s">
        <v>11</v>
      </c>
      <c r="B16" s="48"/>
      <c r="C16" s="48"/>
      <c r="D16" s="46">
        <v>1744363.41</v>
      </c>
      <c r="E16" s="46"/>
      <c r="F16" s="27"/>
    </row>
    <row r="17" spans="1:6" x14ac:dyDescent="0.25">
      <c r="A17" s="47" t="s">
        <v>12</v>
      </c>
      <c r="B17" s="48"/>
      <c r="C17" s="48"/>
      <c r="D17" s="46">
        <v>18703.939999999999</v>
      </c>
      <c r="E17" s="46"/>
      <c r="F17" s="27"/>
    </row>
    <row r="18" spans="1:6" x14ac:dyDescent="0.25">
      <c r="A18" s="47" t="s">
        <v>13</v>
      </c>
      <c r="B18" s="48"/>
      <c r="C18" s="48"/>
      <c r="D18" s="46">
        <v>0</v>
      </c>
      <c r="E18" s="46"/>
      <c r="F18" s="27"/>
    </row>
    <row r="19" spans="1:6" x14ac:dyDescent="0.25">
      <c r="A19" s="47" t="s">
        <v>14</v>
      </c>
      <c r="B19" s="48"/>
      <c r="C19" s="48"/>
      <c r="D19" s="46">
        <v>93636.06</v>
      </c>
      <c r="E19" s="46"/>
      <c r="F19" s="27"/>
    </row>
    <row r="20" spans="1:6" x14ac:dyDescent="0.25">
      <c r="A20" s="47" t="s">
        <v>15</v>
      </c>
      <c r="B20" s="48"/>
      <c r="C20" s="48"/>
      <c r="D20" s="46">
        <v>15504.79</v>
      </c>
      <c r="E20" s="46"/>
      <c r="F20" s="27"/>
    </row>
    <row r="21" spans="1:6" x14ac:dyDescent="0.25">
      <c r="A21" s="44" t="s">
        <v>58</v>
      </c>
      <c r="B21" s="63"/>
      <c r="C21" s="45"/>
      <c r="D21" s="42">
        <v>44673.55</v>
      </c>
      <c r="E21" s="43"/>
      <c r="F21" s="27"/>
    </row>
    <row r="22" spans="1:6" x14ac:dyDescent="0.25">
      <c r="A22" s="47" t="s">
        <v>16</v>
      </c>
      <c r="B22" s="48"/>
      <c r="C22" s="48"/>
      <c r="D22" s="46">
        <v>-342428.79</v>
      </c>
      <c r="E22" s="46"/>
      <c r="F22" s="27"/>
    </row>
    <row r="23" spans="1:6" x14ac:dyDescent="0.25">
      <c r="A23" s="53" t="s">
        <v>17</v>
      </c>
      <c r="B23" s="48"/>
      <c r="C23" s="48"/>
      <c r="D23" s="54">
        <f>SUM(D9:D22)</f>
        <v>25650712.740000002</v>
      </c>
      <c r="E23" s="54"/>
      <c r="F23" s="27"/>
    </row>
    <row r="24" spans="1:6" x14ac:dyDescent="0.25">
      <c r="A24" s="55" t="s">
        <v>18</v>
      </c>
      <c r="B24" s="55"/>
      <c r="C24" s="55"/>
      <c r="D24" s="55"/>
      <c r="E24" s="55"/>
    </row>
    <row r="25" spans="1:6" ht="38.25" customHeight="1" x14ac:dyDescent="0.25">
      <c r="A25" s="3" t="s">
        <v>19</v>
      </c>
      <c r="B25" s="49" t="s">
        <v>20</v>
      </c>
      <c r="C25" s="49"/>
      <c r="D25" s="50" t="s">
        <v>21</v>
      </c>
      <c r="E25" s="50"/>
    </row>
    <row r="26" spans="1:6" x14ac:dyDescent="0.25">
      <c r="A26" s="4" t="s">
        <v>49</v>
      </c>
      <c r="B26" s="47" t="s">
        <v>89</v>
      </c>
      <c r="C26" s="47"/>
      <c r="D26" s="46">
        <f>D23*23%</f>
        <v>5899663.9302000003</v>
      </c>
      <c r="E26" s="46"/>
      <c r="F26" s="8"/>
    </row>
    <row r="27" spans="1:6" x14ac:dyDescent="0.25">
      <c r="A27" s="4" t="s">
        <v>50</v>
      </c>
      <c r="B27" s="51" t="s">
        <v>22</v>
      </c>
      <c r="C27" s="52"/>
      <c r="D27" s="42">
        <v>204775.18</v>
      </c>
      <c r="E27" s="43"/>
    </row>
    <row r="28" spans="1:6" x14ac:dyDescent="0.25">
      <c r="A28" s="4" t="s">
        <v>51</v>
      </c>
      <c r="B28" s="47" t="s">
        <v>23</v>
      </c>
      <c r="C28" s="47"/>
      <c r="D28" s="46">
        <v>1583.25</v>
      </c>
      <c r="E28" s="46"/>
    </row>
    <row r="29" spans="1:6" x14ac:dyDescent="0.25">
      <c r="A29" s="4" t="s">
        <v>59</v>
      </c>
      <c r="B29" s="47" t="s">
        <v>24</v>
      </c>
      <c r="C29" s="47"/>
      <c r="D29" s="46">
        <v>63778.39</v>
      </c>
      <c r="E29" s="46"/>
    </row>
    <row r="30" spans="1:6" x14ac:dyDescent="0.25">
      <c r="A30" s="4" t="s">
        <v>60</v>
      </c>
      <c r="B30" s="47" t="s">
        <v>25</v>
      </c>
      <c r="C30" s="47"/>
      <c r="D30" s="46">
        <v>5383.67</v>
      </c>
      <c r="E30" s="46"/>
    </row>
    <row r="31" spans="1:6" x14ac:dyDescent="0.25">
      <c r="A31" s="4" t="s">
        <v>61</v>
      </c>
      <c r="B31" s="47" t="s">
        <v>26</v>
      </c>
      <c r="C31" s="47"/>
      <c r="D31" s="46">
        <v>149507.22</v>
      </c>
      <c r="E31" s="46"/>
    </row>
    <row r="32" spans="1:6" x14ac:dyDescent="0.25">
      <c r="A32" s="4" t="s">
        <v>62</v>
      </c>
      <c r="B32" s="47" t="s">
        <v>27</v>
      </c>
      <c r="C32" s="47"/>
      <c r="D32" s="46">
        <v>62281.120000000003</v>
      </c>
      <c r="E32" s="46"/>
    </row>
    <row r="33" spans="1:5" x14ac:dyDescent="0.25">
      <c r="A33" s="4" t="s">
        <v>63</v>
      </c>
      <c r="B33" s="47" t="s">
        <v>28</v>
      </c>
      <c r="C33" s="47"/>
      <c r="D33" s="46">
        <v>10000</v>
      </c>
      <c r="E33" s="46"/>
    </row>
    <row r="34" spans="1:5" x14ac:dyDescent="0.25">
      <c r="A34" s="4" t="s">
        <v>64</v>
      </c>
      <c r="B34" s="47" t="s">
        <v>29</v>
      </c>
      <c r="C34" s="47"/>
      <c r="D34" s="46">
        <v>17162.810000000001</v>
      </c>
      <c r="E34" s="46"/>
    </row>
    <row r="35" spans="1:5" x14ac:dyDescent="0.25">
      <c r="A35" s="4" t="s">
        <v>65</v>
      </c>
      <c r="B35" s="47" t="s">
        <v>30</v>
      </c>
      <c r="C35" s="47"/>
      <c r="D35" s="46">
        <v>41855.599999999999</v>
      </c>
      <c r="E35" s="46"/>
    </row>
    <row r="36" spans="1:5" x14ac:dyDescent="0.25">
      <c r="A36" s="4" t="s">
        <v>66</v>
      </c>
      <c r="B36" s="47" t="s">
        <v>31</v>
      </c>
      <c r="C36" s="47"/>
      <c r="D36" s="46">
        <v>4764.43</v>
      </c>
      <c r="E36" s="46"/>
    </row>
    <row r="37" spans="1:5" x14ac:dyDescent="0.25">
      <c r="A37" s="4" t="s">
        <v>67</v>
      </c>
      <c r="B37" s="47" t="s">
        <v>32</v>
      </c>
      <c r="C37" s="47"/>
      <c r="D37" s="46">
        <v>35919.22</v>
      </c>
      <c r="E37" s="46"/>
    </row>
    <row r="38" spans="1:5" x14ac:dyDescent="0.25">
      <c r="A38" s="4" t="s">
        <v>68</v>
      </c>
      <c r="B38" s="47" t="s">
        <v>33</v>
      </c>
      <c r="C38" s="47"/>
      <c r="D38" s="46">
        <v>33718.26</v>
      </c>
      <c r="E38" s="46"/>
    </row>
    <row r="39" spans="1:5" x14ac:dyDescent="0.25">
      <c r="A39" s="4" t="s">
        <v>69</v>
      </c>
      <c r="B39" s="47" t="s">
        <v>34</v>
      </c>
      <c r="C39" s="47"/>
      <c r="D39" s="46">
        <v>263150</v>
      </c>
      <c r="E39" s="46"/>
    </row>
    <row r="40" spans="1:5" x14ac:dyDescent="0.25">
      <c r="A40" s="4" t="s">
        <v>70</v>
      </c>
      <c r="B40" s="47" t="s">
        <v>35</v>
      </c>
      <c r="C40" s="47"/>
      <c r="D40" s="46">
        <v>3487.37</v>
      </c>
      <c r="E40" s="46"/>
    </row>
    <row r="41" spans="1:5" x14ac:dyDescent="0.25">
      <c r="A41" s="4" t="s">
        <v>71</v>
      </c>
      <c r="B41" s="47" t="s">
        <v>36</v>
      </c>
      <c r="C41" s="47"/>
      <c r="D41" s="46">
        <v>221030</v>
      </c>
      <c r="E41" s="46"/>
    </row>
    <row r="42" spans="1:5" x14ac:dyDescent="0.25">
      <c r="A42" s="4" t="s">
        <v>72</v>
      </c>
      <c r="B42" s="47" t="s">
        <v>37</v>
      </c>
      <c r="C42" s="47"/>
      <c r="D42" s="46">
        <v>25199</v>
      </c>
      <c r="E42" s="46"/>
    </row>
    <row r="43" spans="1:5" x14ac:dyDescent="0.25">
      <c r="A43" s="4" t="s">
        <v>73</v>
      </c>
      <c r="B43" s="47" t="s">
        <v>38</v>
      </c>
      <c r="C43" s="47"/>
      <c r="D43" s="46">
        <v>22706.86</v>
      </c>
      <c r="E43" s="46"/>
    </row>
    <row r="44" spans="1:5" x14ac:dyDescent="0.25">
      <c r="A44" s="4" t="s">
        <v>74</v>
      </c>
      <c r="B44" s="47" t="s">
        <v>53</v>
      </c>
      <c r="C44" s="47"/>
      <c r="D44" s="46">
        <v>82737.06</v>
      </c>
      <c r="E44" s="46"/>
    </row>
    <row r="45" spans="1:5" x14ac:dyDescent="0.25">
      <c r="A45" s="4" t="s">
        <v>75</v>
      </c>
      <c r="B45" s="47" t="s">
        <v>56</v>
      </c>
      <c r="C45" s="47"/>
      <c r="D45" s="46">
        <v>57470.49</v>
      </c>
      <c r="E45" s="46"/>
    </row>
    <row r="46" spans="1:5" x14ac:dyDescent="0.25">
      <c r="A46" s="4" t="s">
        <v>76</v>
      </c>
      <c r="B46" s="47" t="s">
        <v>39</v>
      </c>
      <c r="C46" s="47"/>
      <c r="D46" s="46">
        <v>34864.76</v>
      </c>
      <c r="E46" s="46"/>
    </row>
    <row r="47" spans="1:5" x14ac:dyDescent="0.25">
      <c r="A47" s="4" t="s">
        <v>77</v>
      </c>
      <c r="B47" s="47" t="s">
        <v>40</v>
      </c>
      <c r="C47" s="47"/>
      <c r="D47" s="46">
        <v>5075.5</v>
      </c>
      <c r="E47" s="46"/>
    </row>
    <row r="48" spans="1:5" x14ac:dyDescent="0.25">
      <c r="A48" s="4" t="s">
        <v>78</v>
      </c>
      <c r="B48" s="47" t="s">
        <v>41</v>
      </c>
      <c r="C48" s="47"/>
      <c r="D48" s="42">
        <v>285315.40000000002</v>
      </c>
      <c r="E48" s="43"/>
    </row>
    <row r="49" spans="1:5" ht="34.5" customHeight="1" x14ac:dyDescent="0.25">
      <c r="A49" s="12" t="s">
        <v>19</v>
      </c>
      <c r="B49" s="49" t="s">
        <v>20</v>
      </c>
      <c r="C49" s="49"/>
      <c r="D49" s="50" t="s">
        <v>21</v>
      </c>
      <c r="E49" s="50"/>
    </row>
    <row r="50" spans="1:5" x14ac:dyDescent="0.25">
      <c r="A50" s="4" t="s">
        <v>79</v>
      </c>
      <c r="B50" s="51" t="s">
        <v>42</v>
      </c>
      <c r="C50" s="52"/>
      <c r="D50" s="42">
        <v>24181.14</v>
      </c>
      <c r="E50" s="72"/>
    </row>
    <row r="51" spans="1:5" x14ac:dyDescent="0.25">
      <c r="A51" s="4" t="s">
        <v>80</v>
      </c>
      <c r="B51" s="51" t="s">
        <v>43</v>
      </c>
      <c r="C51" s="52"/>
      <c r="D51" s="42">
        <v>21799.34</v>
      </c>
      <c r="E51" s="72"/>
    </row>
    <row r="52" spans="1:5" x14ac:dyDescent="0.25">
      <c r="A52" s="4" t="s">
        <v>81</v>
      </c>
      <c r="B52" s="51" t="s">
        <v>52</v>
      </c>
      <c r="C52" s="52"/>
      <c r="D52" s="42">
        <v>120000</v>
      </c>
      <c r="E52" s="67"/>
    </row>
    <row r="53" spans="1:5" x14ac:dyDescent="0.25">
      <c r="A53" s="4" t="s">
        <v>82</v>
      </c>
      <c r="B53" s="51" t="s">
        <v>54</v>
      </c>
      <c r="C53" s="68"/>
      <c r="D53" s="42">
        <v>116164.3</v>
      </c>
      <c r="E53" s="67"/>
    </row>
    <row r="54" spans="1:5" x14ac:dyDescent="0.25">
      <c r="A54" s="4" t="s">
        <v>83</v>
      </c>
      <c r="B54" s="51" t="s">
        <v>55</v>
      </c>
      <c r="C54" s="68"/>
      <c r="D54" s="42">
        <v>27187.3</v>
      </c>
      <c r="E54" s="67"/>
    </row>
    <row r="55" spans="1:5" ht="15" customHeight="1" x14ac:dyDescent="0.25">
      <c r="A55" s="4" t="s">
        <v>84</v>
      </c>
      <c r="B55" s="51" t="s">
        <v>85</v>
      </c>
      <c r="C55" s="68"/>
      <c r="D55" s="42">
        <v>13676</v>
      </c>
      <c r="E55" s="67"/>
    </row>
    <row r="56" spans="1:5" ht="15" customHeight="1" x14ac:dyDescent="0.25">
      <c r="A56" s="4" t="s">
        <v>90</v>
      </c>
      <c r="B56" s="23" t="s">
        <v>95</v>
      </c>
      <c r="C56" s="24"/>
      <c r="D56" s="42">
        <v>510000</v>
      </c>
      <c r="E56" s="43"/>
    </row>
    <row r="57" spans="1:5" ht="15" customHeight="1" x14ac:dyDescent="0.25">
      <c r="A57" s="4" t="s">
        <v>94</v>
      </c>
      <c r="B57" s="23" t="s">
        <v>96</v>
      </c>
      <c r="C57" s="24"/>
      <c r="D57" s="42">
        <v>47090.45</v>
      </c>
      <c r="E57" s="43"/>
    </row>
    <row r="58" spans="1:5" ht="15" customHeight="1" x14ac:dyDescent="0.25">
      <c r="A58" s="4" t="s">
        <v>91</v>
      </c>
      <c r="B58" s="23" t="s">
        <v>97</v>
      </c>
      <c r="C58" s="24"/>
      <c r="D58" s="42">
        <v>26783.31</v>
      </c>
      <c r="E58" s="43"/>
    </row>
    <row r="59" spans="1:5" ht="15" customHeight="1" x14ac:dyDescent="0.25">
      <c r="A59" s="4" t="s">
        <v>102</v>
      </c>
      <c r="B59" s="23" t="s">
        <v>103</v>
      </c>
      <c r="C59" s="24"/>
      <c r="D59" s="42">
        <v>56100</v>
      </c>
      <c r="E59" s="43"/>
    </row>
    <row r="60" spans="1:5" ht="15" customHeight="1" x14ac:dyDescent="0.25">
      <c r="A60" s="4" t="s">
        <v>92</v>
      </c>
      <c r="B60" s="23" t="s">
        <v>98</v>
      </c>
      <c r="C60" s="24"/>
      <c r="D60" s="42">
        <v>5100</v>
      </c>
      <c r="E60" s="43"/>
    </row>
    <row r="61" spans="1:5" ht="15" customHeight="1" x14ac:dyDescent="0.25">
      <c r="A61" s="4" t="s">
        <v>93</v>
      </c>
      <c r="B61" s="23" t="s">
        <v>99</v>
      </c>
      <c r="C61" s="24"/>
      <c r="D61" s="42">
        <v>6.1</v>
      </c>
      <c r="E61" s="43"/>
    </row>
    <row r="62" spans="1:5" ht="15" customHeight="1" x14ac:dyDescent="0.25">
      <c r="A62" s="4" t="s">
        <v>100</v>
      </c>
      <c r="B62" s="23" t="s">
        <v>101</v>
      </c>
      <c r="C62" s="24"/>
      <c r="D62" s="42">
        <v>0.42</v>
      </c>
      <c r="E62" s="43"/>
    </row>
    <row r="63" spans="1:5" ht="15" customHeight="1" x14ac:dyDescent="0.25">
      <c r="A63" s="4" t="s">
        <v>104</v>
      </c>
      <c r="B63" s="28" t="s">
        <v>105</v>
      </c>
      <c r="C63" s="31"/>
      <c r="D63" s="42">
        <v>960037.81</v>
      </c>
      <c r="E63" s="43"/>
    </row>
    <row r="64" spans="1:5" ht="15" customHeight="1" x14ac:dyDescent="0.25">
      <c r="A64" s="4" t="s">
        <v>87</v>
      </c>
      <c r="B64" s="44" t="s">
        <v>88</v>
      </c>
      <c r="C64" s="45"/>
      <c r="D64" s="42">
        <v>3547.5</v>
      </c>
      <c r="E64" s="43"/>
    </row>
    <row r="65" spans="1:6" ht="15" customHeight="1" x14ac:dyDescent="0.25">
      <c r="A65" s="4" t="s">
        <v>106</v>
      </c>
      <c r="B65" s="44" t="s">
        <v>107</v>
      </c>
      <c r="C65" s="45"/>
      <c r="D65" s="42">
        <v>280000</v>
      </c>
      <c r="E65" s="43"/>
    </row>
    <row r="66" spans="1:6" ht="15" customHeight="1" x14ac:dyDescent="0.25">
      <c r="A66" s="4" t="s">
        <v>108</v>
      </c>
      <c r="B66" s="36" t="s">
        <v>109</v>
      </c>
      <c r="C66" s="37"/>
      <c r="D66" s="42">
        <v>149690.23000000001</v>
      </c>
      <c r="E66" s="43"/>
    </row>
    <row r="67" spans="1:6" ht="15" customHeight="1" x14ac:dyDescent="0.25">
      <c r="A67" s="4" t="s">
        <v>111</v>
      </c>
      <c r="B67" s="36" t="s">
        <v>110</v>
      </c>
      <c r="C67" s="37"/>
      <c r="D67" s="42">
        <v>19005.52</v>
      </c>
      <c r="E67" s="43"/>
    </row>
    <row r="68" spans="1:6" ht="15" customHeight="1" x14ac:dyDescent="0.25">
      <c r="A68" s="4" t="s">
        <v>112</v>
      </c>
      <c r="B68" s="36" t="s">
        <v>113</v>
      </c>
      <c r="C68" s="37"/>
      <c r="D68" s="42">
        <v>91264</v>
      </c>
      <c r="E68" s="43"/>
    </row>
    <row r="69" spans="1:6" ht="15" customHeight="1" x14ac:dyDescent="0.25">
      <c r="A69" s="4" t="s">
        <v>114</v>
      </c>
      <c r="B69" s="36" t="s">
        <v>115</v>
      </c>
      <c r="C69" s="37"/>
      <c r="D69" s="42">
        <v>21866</v>
      </c>
      <c r="E69" s="43"/>
    </row>
    <row r="70" spans="1:6" ht="15" customHeight="1" x14ac:dyDescent="0.25">
      <c r="A70" s="4" t="s">
        <v>119</v>
      </c>
      <c r="B70" s="38" t="s">
        <v>120</v>
      </c>
      <c r="C70" s="39"/>
      <c r="D70" s="42">
        <v>15333.14</v>
      </c>
      <c r="E70" s="43"/>
    </row>
    <row r="71" spans="1:6" ht="15" customHeight="1" x14ac:dyDescent="0.25">
      <c r="A71" s="4" t="s">
        <v>121</v>
      </c>
      <c r="B71" s="38" t="s">
        <v>122</v>
      </c>
      <c r="C71" s="39"/>
      <c r="D71" s="42">
        <v>3226</v>
      </c>
      <c r="E71" s="43"/>
    </row>
    <row r="72" spans="1:6" ht="15" customHeight="1" x14ac:dyDescent="0.25">
      <c r="A72" s="4" t="s">
        <v>123</v>
      </c>
      <c r="B72" s="38" t="s">
        <v>124</v>
      </c>
      <c r="C72" s="39"/>
      <c r="D72" s="42">
        <v>10176</v>
      </c>
      <c r="E72" s="43"/>
    </row>
    <row r="73" spans="1:6" ht="15" customHeight="1" x14ac:dyDescent="0.25">
      <c r="A73" s="4" t="s">
        <v>116</v>
      </c>
      <c r="B73" s="36" t="s">
        <v>117</v>
      </c>
      <c r="C73" s="37"/>
      <c r="D73" s="42">
        <v>73315.7</v>
      </c>
      <c r="E73" s="43"/>
    </row>
    <row r="74" spans="1:6" x14ac:dyDescent="0.25">
      <c r="A74" s="4"/>
      <c r="B74" s="53" t="s">
        <v>17</v>
      </c>
      <c r="C74" s="53"/>
      <c r="D74" s="54">
        <f>SUM(D26:E73)</f>
        <v>10126979.780199997</v>
      </c>
      <c r="E74" s="54"/>
      <c r="F74" s="8"/>
    </row>
    <row r="75" spans="1:6" x14ac:dyDescent="0.25">
      <c r="A75" s="53" t="s">
        <v>44</v>
      </c>
      <c r="B75" s="53"/>
      <c r="C75" s="53"/>
      <c r="D75" s="53"/>
      <c r="E75" s="48"/>
    </row>
    <row r="76" spans="1:6" ht="12" customHeight="1" x14ac:dyDescent="0.25">
      <c r="A76" s="50" t="s">
        <v>48</v>
      </c>
      <c r="B76" s="50" t="s">
        <v>20</v>
      </c>
      <c r="C76" s="50" t="s">
        <v>45</v>
      </c>
      <c r="D76" s="65" t="s">
        <v>46</v>
      </c>
      <c r="E76" s="65" t="s">
        <v>47</v>
      </c>
    </row>
    <row r="77" spans="1:6" ht="12.75" customHeight="1" x14ac:dyDescent="0.25">
      <c r="A77" s="50"/>
      <c r="B77" s="50"/>
      <c r="C77" s="50"/>
      <c r="D77" s="66"/>
      <c r="E77" s="66"/>
    </row>
    <row r="78" spans="1:6" ht="15" customHeight="1" x14ac:dyDescent="0.25">
      <c r="A78" s="4" t="str">
        <f t="shared" ref="A78:B100" si="0">A26</f>
        <v>0.1.02</v>
      </c>
      <c r="B78" s="9" t="str">
        <f t="shared" si="0"/>
        <v>Recursos Oriundos de Impostos - 23%</v>
      </c>
      <c r="C78" s="14">
        <f t="shared" ref="C78:C100" si="1">D26</f>
        <v>5899663.9302000003</v>
      </c>
      <c r="D78" s="16">
        <v>5604281.75</v>
      </c>
      <c r="E78" s="11">
        <f>D78-C78</f>
        <v>-295382.18020000029</v>
      </c>
    </row>
    <row r="79" spans="1:6" ht="15" customHeight="1" x14ac:dyDescent="0.25">
      <c r="A79" s="4" t="str">
        <f t="shared" si="0"/>
        <v>0.6.02</v>
      </c>
      <c r="B79" s="25" t="str">
        <f t="shared" si="0"/>
        <v>Superávit de exercício Anterior</v>
      </c>
      <c r="C79" s="14">
        <f t="shared" si="1"/>
        <v>204775.18</v>
      </c>
      <c r="D79" s="16">
        <v>125493.55</v>
      </c>
      <c r="E79" s="11">
        <f>D79-C79</f>
        <v>-79281.62999999999</v>
      </c>
    </row>
    <row r="80" spans="1:6" ht="15" customHeight="1" x14ac:dyDescent="0.25">
      <c r="A80" s="4" t="str">
        <f t="shared" si="0"/>
        <v>0.2.02</v>
      </c>
      <c r="B80" s="25" t="str">
        <f t="shared" si="0"/>
        <v>Rendimentos de Aplicação de Recursos Próprios</v>
      </c>
      <c r="C80" s="14">
        <f t="shared" si="1"/>
        <v>1583.25</v>
      </c>
      <c r="D80" s="16">
        <v>4697.16</v>
      </c>
      <c r="E80" s="11">
        <f t="shared" ref="E80:E124" si="2">D80-C80</f>
        <v>3113.91</v>
      </c>
    </row>
    <row r="81" spans="1:5" ht="15" customHeight="1" x14ac:dyDescent="0.25">
      <c r="A81" s="4" t="str">
        <f t="shared" si="0"/>
        <v>0.2.06</v>
      </c>
      <c r="B81" s="25" t="str">
        <f t="shared" si="0"/>
        <v>Taxa de Fiscalização de Vigilância Sanitária</v>
      </c>
      <c r="C81" s="14">
        <f t="shared" si="1"/>
        <v>63778.39</v>
      </c>
      <c r="D81" s="16">
        <v>48247.94</v>
      </c>
      <c r="E81" s="11">
        <f t="shared" si="2"/>
        <v>-15530.449999999997</v>
      </c>
    </row>
    <row r="82" spans="1:5" ht="15" customHeight="1" x14ac:dyDescent="0.25">
      <c r="A82" s="4" t="str">
        <f t="shared" si="0"/>
        <v>0.6.06</v>
      </c>
      <c r="B82" s="25" t="str">
        <f t="shared" si="0"/>
        <v>Superávit de Taxa de Fisc. De Vigilância Sanitária</v>
      </c>
      <c r="C82" s="14">
        <f t="shared" si="1"/>
        <v>5383.67</v>
      </c>
      <c r="D82" s="16">
        <v>128.74</v>
      </c>
      <c r="E82" s="11">
        <f t="shared" si="2"/>
        <v>-5254.93</v>
      </c>
    </row>
    <row r="83" spans="1:5" ht="15" customHeight="1" x14ac:dyDescent="0.25">
      <c r="A83" s="4" t="str">
        <f t="shared" si="0"/>
        <v>0.2.38.65</v>
      </c>
      <c r="B83" s="25" t="str">
        <f t="shared" si="0"/>
        <v>Piso de Atenção Básica - PAB Fixo</v>
      </c>
      <c r="C83" s="14">
        <f t="shared" si="1"/>
        <v>149507.22</v>
      </c>
      <c r="D83" s="16">
        <v>74274.64</v>
      </c>
      <c r="E83" s="11">
        <f t="shared" si="2"/>
        <v>-75232.58</v>
      </c>
    </row>
    <row r="84" spans="1:5" ht="15" customHeight="1" x14ac:dyDescent="0.25">
      <c r="A84" s="4" t="str">
        <f t="shared" si="0"/>
        <v>0.6.38.65</v>
      </c>
      <c r="B84" s="25" t="str">
        <f t="shared" si="0"/>
        <v>Superávit - Piso de Atenção Básica - PAB Fixo</v>
      </c>
      <c r="C84" s="14">
        <f t="shared" si="1"/>
        <v>62281.120000000003</v>
      </c>
      <c r="D84" s="16">
        <v>42052.05</v>
      </c>
      <c r="E84" s="11">
        <f t="shared" si="2"/>
        <v>-20229.07</v>
      </c>
    </row>
    <row r="85" spans="1:5" ht="15" customHeight="1" x14ac:dyDescent="0.25">
      <c r="A85" s="4" t="str">
        <f t="shared" si="0"/>
        <v>0.2.38.62</v>
      </c>
      <c r="B85" s="25" t="str">
        <f t="shared" si="0"/>
        <v>Vigilância Sanitária</v>
      </c>
      <c r="C85" s="14">
        <f t="shared" si="1"/>
        <v>10000</v>
      </c>
      <c r="D85" s="16">
        <v>3705.77</v>
      </c>
      <c r="E85" s="11">
        <f t="shared" si="2"/>
        <v>-6294.23</v>
      </c>
    </row>
    <row r="86" spans="1:5" ht="15" customHeight="1" x14ac:dyDescent="0.25">
      <c r="A86" s="4" t="str">
        <f t="shared" si="0"/>
        <v>0.6.38.62</v>
      </c>
      <c r="B86" s="25" t="str">
        <f t="shared" si="0"/>
        <v>Superávit - Vigilância Sanitária</v>
      </c>
      <c r="C86" s="14">
        <f t="shared" si="1"/>
        <v>17162.810000000001</v>
      </c>
      <c r="D86" s="16">
        <v>15406.93</v>
      </c>
      <c r="E86" s="11">
        <f t="shared" si="2"/>
        <v>-1755.880000000001</v>
      </c>
    </row>
    <row r="87" spans="1:5" ht="15" customHeight="1" x14ac:dyDescent="0.25">
      <c r="A87" s="4" t="str">
        <f t="shared" si="0"/>
        <v>0.2.38.57</v>
      </c>
      <c r="B87" s="25" t="str">
        <f t="shared" si="0"/>
        <v>Farmácia Básica</v>
      </c>
      <c r="C87" s="14">
        <f t="shared" si="1"/>
        <v>41855.599999999999</v>
      </c>
      <c r="D87" s="16">
        <v>40227.54</v>
      </c>
      <c r="E87" s="11">
        <f t="shared" si="2"/>
        <v>-1628.0599999999977</v>
      </c>
    </row>
    <row r="88" spans="1:5" ht="15" customHeight="1" x14ac:dyDescent="0.25">
      <c r="A88" s="4" t="str">
        <f t="shared" si="0"/>
        <v>0.6.38.57</v>
      </c>
      <c r="B88" s="25" t="str">
        <f t="shared" si="0"/>
        <v>Superávit - Farmácia Básica</v>
      </c>
      <c r="C88" s="14">
        <f t="shared" si="1"/>
        <v>4764.43</v>
      </c>
      <c r="D88" s="16">
        <v>4748.8500000000004</v>
      </c>
      <c r="E88" s="11">
        <f t="shared" si="2"/>
        <v>-15.579999999999927</v>
      </c>
    </row>
    <row r="89" spans="1:5" ht="15" customHeight="1" x14ac:dyDescent="0.25">
      <c r="A89" s="4" t="str">
        <f t="shared" si="0"/>
        <v>0.2.38.63</v>
      </c>
      <c r="B89" s="25" t="str">
        <f t="shared" si="0"/>
        <v>Vigilância Epidemiológica</v>
      </c>
      <c r="C89" s="14">
        <f t="shared" si="1"/>
        <v>35919.22</v>
      </c>
      <c r="D89" s="16">
        <v>16344.6</v>
      </c>
      <c r="E89" s="11">
        <f t="shared" si="2"/>
        <v>-19574.620000000003</v>
      </c>
    </row>
    <row r="90" spans="1:5" ht="15" customHeight="1" x14ac:dyDescent="0.25">
      <c r="A90" s="4" t="str">
        <f t="shared" si="0"/>
        <v>0.6.38.63</v>
      </c>
      <c r="B90" s="25" t="str">
        <f t="shared" si="0"/>
        <v>Superávit - Vigilância Epidemiológica</v>
      </c>
      <c r="C90" s="14">
        <f t="shared" si="1"/>
        <v>33718.26</v>
      </c>
      <c r="D90" s="16">
        <v>14295.74</v>
      </c>
      <c r="E90" s="11">
        <f t="shared" si="2"/>
        <v>-19422.520000000004</v>
      </c>
    </row>
    <row r="91" spans="1:5" x14ac:dyDescent="0.25">
      <c r="A91" s="4" t="str">
        <f t="shared" si="0"/>
        <v>0.2.38.51</v>
      </c>
      <c r="B91" s="25" t="str">
        <f t="shared" si="0"/>
        <v>PACS</v>
      </c>
      <c r="C91" s="14">
        <f t="shared" si="1"/>
        <v>263150</v>
      </c>
      <c r="D91" s="16">
        <v>261571.67</v>
      </c>
      <c r="E91" s="11">
        <f t="shared" si="2"/>
        <v>-1578.3299999999872</v>
      </c>
    </row>
    <row r="92" spans="1:5" ht="15" customHeight="1" x14ac:dyDescent="0.25">
      <c r="A92" s="4" t="str">
        <f t="shared" si="0"/>
        <v>0.6.38.51</v>
      </c>
      <c r="B92" s="25" t="str">
        <f t="shared" si="0"/>
        <v>Superávit - PACS</v>
      </c>
      <c r="C92" s="14">
        <f t="shared" si="1"/>
        <v>3487.37</v>
      </c>
      <c r="D92" s="16">
        <v>3487.37</v>
      </c>
      <c r="E92" s="11">
        <f t="shared" si="2"/>
        <v>0</v>
      </c>
    </row>
    <row r="93" spans="1:5" x14ac:dyDescent="0.25">
      <c r="A93" s="4" t="str">
        <f t="shared" si="0"/>
        <v>0.2.38.52</v>
      </c>
      <c r="B93" s="25" t="str">
        <f t="shared" si="0"/>
        <v>PSF</v>
      </c>
      <c r="C93" s="14">
        <f t="shared" si="1"/>
        <v>221030</v>
      </c>
      <c r="D93" s="16">
        <v>217449.18</v>
      </c>
      <c r="E93" s="11">
        <f t="shared" si="2"/>
        <v>-3580.820000000007</v>
      </c>
    </row>
    <row r="94" spans="1:5" ht="15" customHeight="1" x14ac:dyDescent="0.25">
      <c r="A94" s="4" t="str">
        <f t="shared" si="0"/>
        <v>0.2.38.53</v>
      </c>
      <c r="B94" s="25" t="str">
        <f t="shared" si="0"/>
        <v>Saúde Bucal</v>
      </c>
      <c r="C94" s="14">
        <f t="shared" si="1"/>
        <v>25199</v>
      </c>
      <c r="D94" s="16">
        <v>16942.66</v>
      </c>
      <c r="E94" s="11">
        <f t="shared" si="2"/>
        <v>-8256.34</v>
      </c>
    </row>
    <row r="95" spans="1:5" ht="15" customHeight="1" x14ac:dyDescent="0.25">
      <c r="A95" s="4" t="str">
        <f t="shared" si="0"/>
        <v>0.6.38.53</v>
      </c>
      <c r="B95" s="25" t="str">
        <f t="shared" si="0"/>
        <v>Superávit - Saúde Bucal</v>
      </c>
      <c r="C95" s="14">
        <f t="shared" si="1"/>
        <v>22706.86</v>
      </c>
      <c r="D95" s="16">
        <v>22706.86</v>
      </c>
      <c r="E95" s="11">
        <f t="shared" si="2"/>
        <v>0</v>
      </c>
    </row>
    <row r="96" spans="1:5" ht="15" customHeight="1" x14ac:dyDescent="0.25">
      <c r="A96" s="4" t="str">
        <f t="shared" si="0"/>
        <v>0.2.67.58</v>
      </c>
      <c r="B96" s="25" t="str">
        <f t="shared" si="0"/>
        <v>Saúde da Família Estadual</v>
      </c>
      <c r="C96" s="14">
        <f t="shared" si="1"/>
        <v>82737.06</v>
      </c>
      <c r="D96" s="16">
        <v>30371.8</v>
      </c>
      <c r="E96" s="11">
        <f t="shared" si="2"/>
        <v>-52365.259999999995</v>
      </c>
    </row>
    <row r="97" spans="1:5" ht="15" customHeight="1" x14ac:dyDescent="0.25">
      <c r="A97" s="4" t="str">
        <f t="shared" si="0"/>
        <v>0.6.67.58</v>
      </c>
      <c r="B97" s="25" t="str">
        <f t="shared" si="0"/>
        <v>Superávit - Estratégia Núcleo de Apoio à Saúde da Família</v>
      </c>
      <c r="C97" s="14">
        <f t="shared" si="1"/>
        <v>57470.49</v>
      </c>
      <c r="D97" s="16">
        <v>42773.67</v>
      </c>
      <c r="E97" s="11">
        <f t="shared" si="2"/>
        <v>-14696.82</v>
      </c>
    </row>
    <row r="98" spans="1:5" ht="15" customHeight="1" x14ac:dyDescent="0.25">
      <c r="A98" s="4" t="str">
        <f t="shared" si="0"/>
        <v>0.2.67.61</v>
      </c>
      <c r="B98" s="25" t="str">
        <f t="shared" si="0"/>
        <v>Farmácia Básica Estadual</v>
      </c>
      <c r="C98" s="14">
        <f t="shared" si="1"/>
        <v>34864.76</v>
      </c>
      <c r="D98" s="16">
        <v>25056.23</v>
      </c>
      <c r="E98" s="11">
        <f t="shared" si="2"/>
        <v>-9808.5300000000025</v>
      </c>
    </row>
    <row r="99" spans="1:5" ht="15" customHeight="1" x14ac:dyDescent="0.25">
      <c r="A99" s="4" t="str">
        <f t="shared" si="0"/>
        <v>0.6.67.61</v>
      </c>
      <c r="B99" s="25" t="str">
        <f t="shared" si="0"/>
        <v>Superávit - Farmácia Básica Estadual</v>
      </c>
      <c r="C99" s="14">
        <f t="shared" si="1"/>
        <v>5075.5</v>
      </c>
      <c r="D99" s="16">
        <v>5061.68</v>
      </c>
      <c r="E99" s="11">
        <f t="shared" si="2"/>
        <v>-13.819999999999709</v>
      </c>
    </row>
    <row r="100" spans="1:5" ht="15" customHeight="1" x14ac:dyDescent="0.25">
      <c r="A100" s="4" t="str">
        <f t="shared" si="0"/>
        <v>0.2.38.54</v>
      </c>
      <c r="B100" s="25" t="str">
        <f t="shared" si="0"/>
        <v>PMAQ</v>
      </c>
      <c r="C100" s="14">
        <f t="shared" si="1"/>
        <v>285315.40000000002</v>
      </c>
      <c r="D100" s="16">
        <v>280737.01</v>
      </c>
      <c r="E100" s="11">
        <f t="shared" si="2"/>
        <v>-4578.390000000014</v>
      </c>
    </row>
    <row r="101" spans="1:5" x14ac:dyDescent="0.25">
      <c r="A101" s="4" t="str">
        <f t="shared" ref="A101:B114" si="3">A50</f>
        <v>0.2.67.59</v>
      </c>
      <c r="B101" s="18" t="str">
        <f t="shared" si="3"/>
        <v>NASF Estadual</v>
      </c>
      <c r="C101" s="14">
        <f t="shared" ref="C101:C114" si="4">D50</f>
        <v>24181.14</v>
      </c>
      <c r="D101" s="16">
        <v>920.9</v>
      </c>
      <c r="E101" s="11">
        <f t="shared" si="2"/>
        <v>-23260.239999999998</v>
      </c>
    </row>
    <row r="102" spans="1:5" ht="15" customHeight="1" x14ac:dyDescent="0.25">
      <c r="A102" s="4" t="str">
        <f t="shared" si="3"/>
        <v>0.6.67.59</v>
      </c>
      <c r="B102" s="25" t="str">
        <f t="shared" si="3"/>
        <v>Superávit - NASF Estadual</v>
      </c>
      <c r="C102" s="14">
        <f t="shared" si="4"/>
        <v>21799.34</v>
      </c>
      <c r="D102" s="16">
        <v>1033.33</v>
      </c>
      <c r="E102" s="11">
        <f t="shared" si="2"/>
        <v>-20766.010000000002</v>
      </c>
    </row>
    <row r="103" spans="1:5" ht="15" customHeight="1" x14ac:dyDescent="0.25">
      <c r="A103" s="4" t="str">
        <f t="shared" si="3"/>
        <v>0.2.38.55</v>
      </c>
      <c r="B103" s="25" t="str">
        <f t="shared" si="3"/>
        <v>NASF Federal</v>
      </c>
      <c r="C103" s="14">
        <f t="shared" si="4"/>
        <v>120000</v>
      </c>
      <c r="D103" s="16">
        <v>117263.02</v>
      </c>
      <c r="E103" s="11">
        <f t="shared" si="2"/>
        <v>-2736.9799999999959</v>
      </c>
    </row>
    <row r="104" spans="1:5" ht="15" customHeight="1" x14ac:dyDescent="0.25">
      <c r="A104" s="4" t="str">
        <f t="shared" si="3"/>
        <v>0.2.38.56</v>
      </c>
      <c r="B104" s="25" t="str">
        <f t="shared" si="3"/>
        <v>MAC - Exames Laboratoriais Federal</v>
      </c>
      <c r="C104" s="14">
        <f t="shared" si="4"/>
        <v>116164.3</v>
      </c>
      <c r="D104" s="16">
        <v>80865.7</v>
      </c>
      <c r="E104" s="11">
        <f t="shared" si="2"/>
        <v>-35298.600000000006</v>
      </c>
    </row>
    <row r="105" spans="1:5" ht="15" customHeight="1" x14ac:dyDescent="0.25">
      <c r="A105" s="4" t="str">
        <f t="shared" si="3"/>
        <v>0.6.38.56</v>
      </c>
      <c r="B105" s="25" t="str">
        <f t="shared" si="3"/>
        <v>Superávit MAC - Exames Laboratoriais Federal</v>
      </c>
      <c r="C105" s="14">
        <f t="shared" si="4"/>
        <v>27187.3</v>
      </c>
      <c r="D105" s="16">
        <v>27187.3</v>
      </c>
      <c r="E105" s="11">
        <f t="shared" si="2"/>
        <v>0</v>
      </c>
    </row>
    <row r="106" spans="1:5" ht="15" customHeight="1" x14ac:dyDescent="0.25">
      <c r="A106" s="4" t="str">
        <f t="shared" si="3"/>
        <v>0.6.38.78</v>
      </c>
      <c r="B106" s="25" t="str">
        <f t="shared" si="3"/>
        <v>Superávit - PSE</v>
      </c>
      <c r="C106" s="14">
        <f t="shared" si="4"/>
        <v>13676</v>
      </c>
      <c r="D106" s="16">
        <v>0</v>
      </c>
      <c r="E106" s="13">
        <f t="shared" si="2"/>
        <v>-13676</v>
      </c>
    </row>
    <row r="107" spans="1:5" ht="15" customHeight="1" x14ac:dyDescent="0.25">
      <c r="A107" s="4" t="str">
        <f t="shared" si="3"/>
        <v>0.6.38.167</v>
      </c>
      <c r="B107" s="25" t="str">
        <f t="shared" si="3"/>
        <v>Superávit - Incremento Pab</v>
      </c>
      <c r="C107" s="14">
        <f t="shared" si="4"/>
        <v>510000</v>
      </c>
      <c r="D107" s="16">
        <v>47804.38</v>
      </c>
      <c r="E107" s="11">
        <f t="shared" si="2"/>
        <v>-462195.62</v>
      </c>
    </row>
    <row r="108" spans="1:5" ht="15" customHeight="1" x14ac:dyDescent="0.25">
      <c r="A108" s="4" t="str">
        <f t="shared" si="3"/>
        <v>0.6.38.169</v>
      </c>
      <c r="B108" s="25" t="str">
        <f t="shared" si="3"/>
        <v>Superavit - Incremento temporário</v>
      </c>
      <c r="C108" s="14">
        <f t="shared" si="4"/>
        <v>47090.45</v>
      </c>
      <c r="D108" s="16">
        <v>47090.45</v>
      </c>
      <c r="E108" s="11">
        <f t="shared" si="2"/>
        <v>0</v>
      </c>
    </row>
    <row r="109" spans="1:5" ht="15" customHeight="1" x14ac:dyDescent="0.25">
      <c r="A109" s="4" t="str">
        <f t="shared" si="3"/>
        <v>0.6.38.177</v>
      </c>
      <c r="B109" s="25" t="str">
        <f t="shared" si="3"/>
        <v>Superavit - ações de caadstramento</v>
      </c>
      <c r="C109" s="14">
        <f t="shared" si="4"/>
        <v>26783.31</v>
      </c>
      <c r="D109" s="16">
        <v>0</v>
      </c>
      <c r="E109" s="13">
        <f t="shared" si="2"/>
        <v>-26783.31</v>
      </c>
    </row>
    <row r="110" spans="1:5" ht="15" customHeight="1" x14ac:dyDescent="0.25">
      <c r="A110" s="4" t="str">
        <f t="shared" si="3"/>
        <v>0.2.38.178</v>
      </c>
      <c r="B110" s="25" t="str">
        <f t="shared" si="3"/>
        <v>Federal - PIUBS</v>
      </c>
      <c r="C110" s="14">
        <f t="shared" si="4"/>
        <v>56100</v>
      </c>
      <c r="D110" s="20">
        <v>1971</v>
      </c>
      <c r="E110" s="20">
        <f t="shared" si="2"/>
        <v>-54129</v>
      </c>
    </row>
    <row r="111" spans="1:5" ht="15" customHeight="1" x14ac:dyDescent="0.25">
      <c r="A111" s="4" t="str">
        <f t="shared" si="3"/>
        <v>0.6.38.178</v>
      </c>
      <c r="B111" s="25" t="str">
        <f t="shared" si="3"/>
        <v>Superavit - PIUBS</v>
      </c>
      <c r="C111" s="14">
        <f t="shared" si="4"/>
        <v>5100</v>
      </c>
      <c r="D111" s="20">
        <v>5100</v>
      </c>
      <c r="E111" s="20">
        <f t="shared" si="2"/>
        <v>0</v>
      </c>
    </row>
    <row r="112" spans="1:5" ht="15" customHeight="1" x14ac:dyDescent="0.25">
      <c r="A112" s="4" t="str">
        <f t="shared" si="3"/>
        <v>0.6.38.175</v>
      </c>
      <c r="B112" s="25" t="str">
        <f t="shared" si="3"/>
        <v>Superavit - segurança alimentar</v>
      </c>
      <c r="C112" s="14">
        <f t="shared" si="4"/>
        <v>6.1</v>
      </c>
      <c r="D112" s="26">
        <v>6.1</v>
      </c>
      <c r="E112" s="26">
        <f t="shared" si="2"/>
        <v>0</v>
      </c>
    </row>
    <row r="113" spans="1:5" ht="15" customHeight="1" x14ac:dyDescent="0.25">
      <c r="A113" s="4" t="str">
        <f t="shared" si="3"/>
        <v>0.2.38.175</v>
      </c>
      <c r="B113" s="25" t="str">
        <f t="shared" si="3"/>
        <v>Federal - segurança alimentar</v>
      </c>
      <c r="C113" s="14">
        <f t="shared" si="4"/>
        <v>0.42</v>
      </c>
      <c r="D113" s="26">
        <v>0.42</v>
      </c>
      <c r="E113" s="30">
        <f t="shared" si="2"/>
        <v>0</v>
      </c>
    </row>
    <row r="114" spans="1:5" ht="15" customHeight="1" x14ac:dyDescent="0.25">
      <c r="A114" s="4" t="str">
        <f t="shared" si="3"/>
        <v>0.2.38.179</v>
      </c>
      <c r="B114" s="29" t="str">
        <f t="shared" si="3"/>
        <v>Federal - Covid-19</v>
      </c>
      <c r="C114" s="14">
        <f t="shared" si="4"/>
        <v>960037.81</v>
      </c>
      <c r="D114" s="30">
        <v>407810.76</v>
      </c>
      <c r="E114" s="30">
        <f t="shared" si="2"/>
        <v>-552227.05000000005</v>
      </c>
    </row>
    <row r="115" spans="1:5" ht="15" customHeight="1" x14ac:dyDescent="0.25">
      <c r="A115" s="4" t="str">
        <f t="shared" ref="A115:B124" si="5">A64</f>
        <v>0.6.38.159</v>
      </c>
      <c r="B115" s="25" t="str">
        <f>B64</f>
        <v>Superávit - PRO EPS</v>
      </c>
      <c r="C115" s="14">
        <f t="shared" ref="C115:C124" si="6">D64</f>
        <v>3547.5</v>
      </c>
      <c r="D115" s="19">
        <v>319.2</v>
      </c>
      <c r="E115" s="19">
        <f t="shared" si="2"/>
        <v>-3228.3</v>
      </c>
    </row>
    <row r="116" spans="1:5" ht="15" customHeight="1" x14ac:dyDescent="0.25">
      <c r="A116" s="4" t="str">
        <f t="shared" si="5"/>
        <v>0.2.63.68</v>
      </c>
      <c r="B116" s="33" t="str">
        <f>B65</f>
        <v>Convênio Aquisição de Veículo</v>
      </c>
      <c r="C116" s="14">
        <f t="shared" si="6"/>
        <v>280000</v>
      </c>
      <c r="D116" s="32">
        <v>280000</v>
      </c>
      <c r="E116" s="32">
        <f t="shared" si="2"/>
        <v>0</v>
      </c>
    </row>
    <row r="117" spans="1:5" ht="15" customHeight="1" x14ac:dyDescent="0.25">
      <c r="A117" s="4" t="str">
        <f t="shared" si="5"/>
        <v>0.2.63.184</v>
      </c>
      <c r="B117" s="34" t="str">
        <f t="shared" ref="B117" si="7">B66</f>
        <v>Convênio Exame MAC</v>
      </c>
      <c r="C117" s="14">
        <f t="shared" si="6"/>
        <v>149690.23000000001</v>
      </c>
      <c r="D117" s="35">
        <v>27050</v>
      </c>
      <c r="E117" s="35">
        <f t="shared" si="2"/>
        <v>-122640.23000000001</v>
      </c>
    </row>
    <row r="118" spans="1:5" ht="15" customHeight="1" x14ac:dyDescent="0.25">
      <c r="A118" s="4" t="str">
        <f t="shared" si="5"/>
        <v>0.2.38.185</v>
      </c>
      <c r="B118" s="34" t="str">
        <f t="shared" ref="B118" si="8">B67</f>
        <v>Federal - Equipamento Vigilânica em Saúde</v>
      </c>
      <c r="C118" s="14">
        <f t="shared" si="6"/>
        <v>19005.52</v>
      </c>
      <c r="D118" s="35">
        <v>0</v>
      </c>
      <c r="E118" s="35">
        <f t="shared" si="2"/>
        <v>-19005.52</v>
      </c>
    </row>
    <row r="119" spans="1:5" ht="15" customHeight="1" x14ac:dyDescent="0.25">
      <c r="A119" s="4" t="str">
        <f t="shared" si="5"/>
        <v>0.2.38.186</v>
      </c>
      <c r="B119" s="34" t="str">
        <f t="shared" ref="B119" si="9">B68</f>
        <v>Federal - Saúde na Hora</v>
      </c>
      <c r="C119" s="14">
        <f t="shared" si="6"/>
        <v>91264</v>
      </c>
      <c r="D119" s="35">
        <v>91264</v>
      </c>
      <c r="E119" s="35">
        <f t="shared" si="2"/>
        <v>0</v>
      </c>
    </row>
    <row r="120" spans="1:5" ht="15" customHeight="1" x14ac:dyDescent="0.25">
      <c r="A120" s="4" t="str">
        <f t="shared" si="5"/>
        <v>0.2.38.187</v>
      </c>
      <c r="B120" s="34" t="str">
        <f>B69</f>
        <v>Federal - Covid-19 Escolas</v>
      </c>
      <c r="C120" s="14">
        <f t="shared" si="6"/>
        <v>21866</v>
      </c>
      <c r="D120" s="35">
        <v>11172.26</v>
      </c>
      <c r="E120" s="35">
        <f t="shared" si="2"/>
        <v>-10693.74</v>
      </c>
    </row>
    <row r="121" spans="1:5" ht="15" customHeight="1" x14ac:dyDescent="0.25">
      <c r="A121" s="4" t="str">
        <f t="shared" si="5"/>
        <v>0.2.38.189</v>
      </c>
      <c r="B121" s="41" t="str">
        <f t="shared" si="5"/>
        <v>Federal - Capitação Ponderada</v>
      </c>
      <c r="C121" s="14">
        <f t="shared" si="6"/>
        <v>15333.14</v>
      </c>
      <c r="D121" s="40">
        <v>15333.14</v>
      </c>
      <c r="E121" s="40">
        <f t="shared" si="2"/>
        <v>0</v>
      </c>
    </row>
    <row r="122" spans="1:5" ht="15" customHeight="1" x14ac:dyDescent="0.25">
      <c r="A122" s="4" t="str">
        <f t="shared" si="5"/>
        <v>0.2.38.190</v>
      </c>
      <c r="B122" s="41" t="str">
        <f t="shared" si="5"/>
        <v>Federal - Desempenho</v>
      </c>
      <c r="C122" s="14">
        <f t="shared" si="6"/>
        <v>3226</v>
      </c>
      <c r="D122" s="40">
        <v>3226</v>
      </c>
      <c r="E122" s="40">
        <f t="shared" si="2"/>
        <v>0</v>
      </c>
    </row>
    <row r="123" spans="1:5" ht="15" customHeight="1" x14ac:dyDescent="0.25">
      <c r="A123" s="4" t="str">
        <f t="shared" si="5"/>
        <v>0.2.38.78</v>
      </c>
      <c r="B123" s="41" t="str">
        <f t="shared" si="5"/>
        <v>Federal - PSE</v>
      </c>
      <c r="C123" s="14">
        <f t="shared" si="6"/>
        <v>10176</v>
      </c>
      <c r="D123" s="40">
        <v>0</v>
      </c>
      <c r="E123" s="40">
        <f t="shared" si="2"/>
        <v>-10176</v>
      </c>
    </row>
    <row r="124" spans="1:5" ht="15" customHeight="1" x14ac:dyDescent="0.25">
      <c r="A124" s="4" t="str">
        <f t="shared" si="5"/>
        <v>0.1.52.</v>
      </c>
      <c r="B124" s="41" t="str">
        <f t="shared" si="5"/>
        <v>Recurso Lei 173 - Saúde Covid</v>
      </c>
      <c r="C124" s="14">
        <f t="shared" si="6"/>
        <v>73315.7</v>
      </c>
      <c r="D124" s="35">
        <v>73315.7</v>
      </c>
      <c r="E124" s="35">
        <f t="shared" si="2"/>
        <v>0</v>
      </c>
    </row>
    <row r="125" spans="1:5" x14ac:dyDescent="0.25">
      <c r="A125" s="5"/>
      <c r="B125" s="5" t="s">
        <v>17</v>
      </c>
      <c r="C125" s="15">
        <f>SUM(C78:C124)</f>
        <v>10126979.780199997</v>
      </c>
      <c r="D125" s="17">
        <f>SUM(D78:D124)</f>
        <v>8138797.049999998</v>
      </c>
      <c r="E125" s="10">
        <f>SUM(E78:E124)</f>
        <v>-1988182.7302000003</v>
      </c>
    </row>
    <row r="126" spans="1:5" x14ac:dyDescent="0.25">
      <c r="A126" s="71" t="s">
        <v>86</v>
      </c>
      <c r="B126" s="71"/>
      <c r="C126" s="22">
        <f>(D78+D79+D80)/D23*100%</f>
        <v>0.22355996568694175</v>
      </c>
      <c r="D126" s="21"/>
      <c r="E126" s="21"/>
    </row>
    <row r="127" spans="1:5" x14ac:dyDescent="0.25">
      <c r="A127" s="1"/>
    </row>
    <row r="128" spans="1:5" x14ac:dyDescent="0.25">
      <c r="A128" s="69" t="s">
        <v>125</v>
      </c>
      <c r="B128" s="70"/>
      <c r="C128" s="70"/>
      <c r="D128" s="70"/>
      <c r="E128" s="70"/>
    </row>
    <row r="129" spans="1:5" x14ac:dyDescent="0.25">
      <c r="A129" s="6"/>
      <c r="B129" s="7"/>
      <c r="C129" s="7"/>
      <c r="D129" s="7"/>
      <c r="E129" s="7"/>
    </row>
    <row r="131" spans="1:5" x14ac:dyDescent="0.25">
      <c r="A131" s="56" t="s">
        <v>126</v>
      </c>
      <c r="B131" s="64"/>
      <c r="C131" s="64"/>
      <c r="D131" s="64"/>
      <c r="E131" s="64"/>
    </row>
    <row r="132" spans="1:5" x14ac:dyDescent="0.25">
      <c r="A132" s="56" t="s">
        <v>127</v>
      </c>
      <c r="B132" s="57"/>
      <c r="C132" s="57"/>
      <c r="D132" s="57"/>
      <c r="E132" s="57"/>
    </row>
  </sheetData>
  <mergeCells count="131">
    <mergeCell ref="D66:E66"/>
    <mergeCell ref="D67:E67"/>
    <mergeCell ref="D68:E68"/>
    <mergeCell ref="D69:E69"/>
    <mergeCell ref="D73:E73"/>
    <mergeCell ref="D63:E63"/>
    <mergeCell ref="D61:E61"/>
    <mergeCell ref="D62:E62"/>
    <mergeCell ref="D59:E59"/>
    <mergeCell ref="D70:E70"/>
    <mergeCell ref="D71:E71"/>
    <mergeCell ref="B52:C52"/>
    <mergeCell ref="D52:E52"/>
    <mergeCell ref="B45:C45"/>
    <mergeCell ref="D45:E45"/>
    <mergeCell ref="B46:C46"/>
    <mergeCell ref="D46:E46"/>
    <mergeCell ref="B47:C47"/>
    <mergeCell ref="D47:E47"/>
    <mergeCell ref="B50:C50"/>
    <mergeCell ref="D50:E50"/>
    <mergeCell ref="B51:C51"/>
    <mergeCell ref="D51:E51"/>
    <mergeCell ref="B48:C48"/>
    <mergeCell ref="D48:E48"/>
    <mergeCell ref="B49:C49"/>
    <mergeCell ref="D49:E49"/>
    <mergeCell ref="A131:E131"/>
    <mergeCell ref="A132:E132"/>
    <mergeCell ref="D76:D77"/>
    <mergeCell ref="E76:E77"/>
    <mergeCell ref="D53:E53"/>
    <mergeCell ref="B53:C53"/>
    <mergeCell ref="A75:E75"/>
    <mergeCell ref="A76:A77"/>
    <mergeCell ref="B76:B77"/>
    <mergeCell ref="C76:C77"/>
    <mergeCell ref="A128:E128"/>
    <mergeCell ref="D55:E55"/>
    <mergeCell ref="B55:C55"/>
    <mergeCell ref="B64:C64"/>
    <mergeCell ref="D64:E64"/>
    <mergeCell ref="D56:E56"/>
    <mergeCell ref="A126:B126"/>
    <mergeCell ref="D57:E57"/>
    <mergeCell ref="B74:C74"/>
    <mergeCell ref="D74:E74"/>
    <mergeCell ref="D54:E54"/>
    <mergeCell ref="B54:C54"/>
    <mergeCell ref="D58:E58"/>
    <mergeCell ref="D60:E60"/>
    <mergeCell ref="B42:C42"/>
    <mergeCell ref="D42:E42"/>
    <mergeCell ref="B43:C43"/>
    <mergeCell ref="D43:E43"/>
    <mergeCell ref="B44:C44"/>
    <mergeCell ref="D44:E44"/>
    <mergeCell ref="B40:C40"/>
    <mergeCell ref="D40:E40"/>
    <mergeCell ref="B41:C41"/>
    <mergeCell ref="D41:E41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A20:C20"/>
    <mergeCell ref="D20:E20"/>
    <mergeCell ref="A21:C21"/>
    <mergeCell ref="D21:E21"/>
    <mergeCell ref="A18:C18"/>
    <mergeCell ref="D18:E18"/>
    <mergeCell ref="A15:C15"/>
    <mergeCell ref="D15:E15"/>
    <mergeCell ref="A16:C16"/>
    <mergeCell ref="D19:E19"/>
    <mergeCell ref="A1:D1"/>
    <mergeCell ref="A3:D3"/>
    <mergeCell ref="A5:D5"/>
    <mergeCell ref="A7:E7"/>
    <mergeCell ref="A8:C8"/>
    <mergeCell ref="D8:E8"/>
    <mergeCell ref="A12:C12"/>
    <mergeCell ref="D12:E12"/>
    <mergeCell ref="A13:C13"/>
    <mergeCell ref="D13:E13"/>
    <mergeCell ref="A11:C11"/>
    <mergeCell ref="D11:E11"/>
    <mergeCell ref="D72:E72"/>
    <mergeCell ref="B65:C65"/>
    <mergeCell ref="D65:E65"/>
    <mergeCell ref="D16:E16"/>
    <mergeCell ref="A17:C17"/>
    <mergeCell ref="D17:E17"/>
    <mergeCell ref="A14:C14"/>
    <mergeCell ref="D14:E14"/>
    <mergeCell ref="A9:C9"/>
    <mergeCell ref="D9:E9"/>
    <mergeCell ref="A10:C10"/>
    <mergeCell ref="D10:E10"/>
    <mergeCell ref="B25:C25"/>
    <mergeCell ref="D25:E25"/>
    <mergeCell ref="B26:C26"/>
    <mergeCell ref="D26:E26"/>
    <mergeCell ref="B27:C27"/>
    <mergeCell ref="D27:E27"/>
    <mergeCell ref="A22:C22"/>
    <mergeCell ref="D22:E22"/>
    <mergeCell ref="A23:C23"/>
    <mergeCell ref="D23:E23"/>
    <mergeCell ref="A24:E24"/>
    <mergeCell ref="A19:C1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2020-11-11T13:06:10Z</dcterms:modified>
</cp:coreProperties>
</file>