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107" i="1" l="1"/>
  <c r="D107" i="1"/>
  <c r="E104" i="1"/>
  <c r="E105" i="1"/>
  <c r="C105" i="1"/>
  <c r="B105" i="1"/>
  <c r="A105" i="1"/>
  <c r="E103" i="1" l="1"/>
  <c r="C93" i="1"/>
  <c r="C94" i="1"/>
  <c r="C95" i="1"/>
  <c r="C96" i="1"/>
  <c r="C97" i="1"/>
  <c r="C98" i="1"/>
  <c r="C99" i="1"/>
  <c r="C100" i="1"/>
  <c r="C101" i="1"/>
  <c r="E101" i="1" s="1"/>
  <c r="C102" i="1"/>
  <c r="C103" i="1"/>
  <c r="C104" i="1"/>
  <c r="C106" i="1"/>
  <c r="E106" i="1" s="1"/>
  <c r="C92" i="1"/>
  <c r="E102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92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69" i="1"/>
  <c r="A106" i="1"/>
  <c r="A93" i="1"/>
  <c r="A94" i="1"/>
  <c r="A95" i="1"/>
  <c r="A96" i="1"/>
  <c r="A97" i="1"/>
  <c r="A98" i="1"/>
  <c r="A99" i="1"/>
  <c r="A100" i="1"/>
  <c r="A101" i="1"/>
  <c r="A102" i="1"/>
  <c r="A103" i="1"/>
  <c r="A104" i="1"/>
  <c r="A92" i="1"/>
  <c r="A88" i="1"/>
  <c r="A89" i="1"/>
  <c r="A90" i="1"/>
  <c r="A91" i="1"/>
  <c r="A83" i="1"/>
  <c r="A84" i="1"/>
  <c r="A85" i="1"/>
  <c r="A86" i="1"/>
  <c r="A87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69" i="1"/>
  <c r="E97" i="1" l="1"/>
  <c r="E100" i="1"/>
  <c r="D23" i="1"/>
  <c r="C108" i="1" s="1"/>
  <c r="D26" i="1" l="1"/>
  <c r="E99" i="1"/>
  <c r="E96" i="1"/>
  <c r="D65" i="1" l="1"/>
  <c r="C69" i="1"/>
  <c r="E98" i="1"/>
  <c r="E95" i="1" l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107" i="1" l="1"/>
</calcChain>
</file>

<file path=xl/sharedStrings.xml><?xml version="1.0" encoding="utf-8"?>
<sst xmlns="http://schemas.openxmlformats.org/spreadsheetml/2006/main" count="116" uniqueCount="110">
  <si>
    <t>PREFEITURA MUNICIPAL DE ANTÔNIO CARLOS</t>
  </si>
  <si>
    <t>CONTROLE DA ORIGEM E DOS GASTOS COM SAÚDE</t>
  </si>
  <si>
    <t>1 – BASE DE CÁLCULO DA ORIGEM DOS RECURSOS</t>
  </si>
  <si>
    <t>Receitas Oriundas de Impostos</t>
  </si>
  <si>
    <t>Arrecadado   até o mês</t>
  </si>
  <si>
    <t>IPTU</t>
  </si>
  <si>
    <t>ITBI</t>
  </si>
  <si>
    <t>ISS</t>
  </si>
  <si>
    <t xml:space="preserve">IRRF   </t>
  </si>
  <si>
    <t xml:space="preserve">ICMS </t>
  </si>
  <si>
    <t xml:space="preserve">IPI </t>
  </si>
  <si>
    <t xml:space="preserve">IPVA </t>
  </si>
  <si>
    <t xml:space="preserve">ITR </t>
  </si>
  <si>
    <t>Cota-Parte do Fundo de Compensação do ICMS Exportação</t>
  </si>
  <si>
    <t>Receita da Dívida Ativa de Impostos</t>
  </si>
  <si>
    <t>Multas e Juros de Mora de Impostos</t>
  </si>
  <si>
    <t>(-) Descontos e Renúncia de Receita</t>
  </si>
  <si>
    <t>TOTAL</t>
  </si>
  <si>
    <t>2 – ORIGEM DOS RECURSOS VINCULADOS A SAÚDE</t>
  </si>
  <si>
    <t>Código Destinação Recursos</t>
  </si>
  <si>
    <t>Especificação</t>
  </si>
  <si>
    <t>Acumulado até o mês</t>
  </si>
  <si>
    <t>Superávit de exercício Anterior</t>
  </si>
  <si>
    <t>Rendimentos de Aplicação de Recursos Próprios</t>
  </si>
  <si>
    <t>Taxa de Fiscalização de Vigilância Sanitária</t>
  </si>
  <si>
    <t>Superávit de Taxa de Fisc. De Vigilância Sanitária</t>
  </si>
  <si>
    <t>Piso de Atenção Básica - PAB Fixo</t>
  </si>
  <si>
    <t>Superávit - Piso de Atenção Básica - PAB Fixo</t>
  </si>
  <si>
    <t>Vigilância Sanitária</t>
  </si>
  <si>
    <t>Superávit - Vigilância Sanitária</t>
  </si>
  <si>
    <t>Farmácia Básica</t>
  </si>
  <si>
    <t>Superávit - Farmácia Básica</t>
  </si>
  <si>
    <t>Vigilância Epidemiológica</t>
  </si>
  <si>
    <t>Superávit - Vigilância Epidemiológica</t>
  </si>
  <si>
    <t>PACS</t>
  </si>
  <si>
    <t>Superávit - PACS</t>
  </si>
  <si>
    <t>PSF</t>
  </si>
  <si>
    <t>Saúde Bucal</t>
  </si>
  <si>
    <t>Superávit - Saúde Bucal</t>
  </si>
  <si>
    <t>Farmácia Básica Estadual</t>
  </si>
  <si>
    <t>Superávit - Farmácia Básica Estadual</t>
  </si>
  <si>
    <t>PMAQ</t>
  </si>
  <si>
    <t>NASF Estadual</t>
  </si>
  <si>
    <t>Superávit - NASF Estadual</t>
  </si>
  <si>
    <t>3 – DESTINAÇÃO DOS RECURSOS VINCULADOS À SAÚDE</t>
  </si>
  <si>
    <t>Exigência Legal (1)</t>
  </si>
  <si>
    <t>Realizada (2)</t>
  </si>
  <si>
    <t xml:space="preserve">Diferença    (3) </t>
  </si>
  <si>
    <t>Código Fontes de Recursos</t>
  </si>
  <si>
    <t>0.1.02</t>
  </si>
  <si>
    <t>0.6.02</t>
  </si>
  <si>
    <t>0.2.02</t>
  </si>
  <si>
    <t>NASF Federal</t>
  </si>
  <si>
    <t>Saúde da Família Estadual</t>
  </si>
  <si>
    <t>MAC - Exames Laboratoriais Federal</t>
  </si>
  <si>
    <t>Superávit MAC - Exames Laboratoriais Federal</t>
  </si>
  <si>
    <t>Superávit - Estratégia Núcleo de Apoio à Saúde da Família</t>
  </si>
  <si>
    <t>FPM</t>
  </si>
  <si>
    <t>Multas e Juros de Mora Receita da Divida Ativa de Impostos</t>
  </si>
  <si>
    <t>0.2.06</t>
  </si>
  <si>
    <t>0.6.06</t>
  </si>
  <si>
    <t>0.2.38.65</t>
  </si>
  <si>
    <t>0.6.38.65</t>
  </si>
  <si>
    <t>0.2.38.62</t>
  </si>
  <si>
    <t>0.6.38.62</t>
  </si>
  <si>
    <t>0.2.38.57</t>
  </si>
  <si>
    <t>0.6.38.57</t>
  </si>
  <si>
    <t>0.2.38.63</t>
  </si>
  <si>
    <t>0.6.38.63</t>
  </si>
  <si>
    <t>0.2.38.51</t>
  </si>
  <si>
    <t>0.6.38.51</t>
  </si>
  <si>
    <t>0.2.38.52</t>
  </si>
  <si>
    <t>0.2.38.53</t>
  </si>
  <si>
    <t>0.6.38.53</t>
  </si>
  <si>
    <t>0.2.67.58</t>
  </si>
  <si>
    <t>0.6.67.58</t>
  </si>
  <si>
    <t>0.2.67.61</t>
  </si>
  <si>
    <t>0.6.67.61</t>
  </si>
  <si>
    <t>0.2.38.54</t>
  </si>
  <si>
    <t>0.2.67.59</t>
  </si>
  <si>
    <t>0.6.67.59</t>
  </si>
  <si>
    <t>0.2.38.55</t>
  </si>
  <si>
    <t>0.2.38.56</t>
  </si>
  <si>
    <t>0.6.38.56</t>
  </si>
  <si>
    <t>0.6.38.78</t>
  </si>
  <si>
    <t>Superávit - PSE</t>
  </si>
  <si>
    <t xml:space="preserve">Despesas de Saúde com recursos de Impostos - </t>
  </si>
  <si>
    <t xml:space="preserve">Prefeito Municipal                               Contador                              Secretária de Saúde </t>
  </si>
  <si>
    <t>0.6.38.159</t>
  </si>
  <si>
    <t>Superávit - PRO EPS</t>
  </si>
  <si>
    <t>Recursos Oriundos de Impostos - 23%</t>
  </si>
  <si>
    <t>0.6.38.167</t>
  </si>
  <si>
    <t>0.6.38.177</t>
  </si>
  <si>
    <t>0.6.38.178</t>
  </si>
  <si>
    <t>0.6.38.175</t>
  </si>
  <si>
    <t>0.6.38.169</t>
  </si>
  <si>
    <t>Superávit - Incremento Pab</t>
  </si>
  <si>
    <t>Superavit - Incremento temporário</t>
  </si>
  <si>
    <t>Superavit - ações de caadstramento</t>
  </si>
  <si>
    <t>Superavit - PIUBS</t>
  </si>
  <si>
    <t>Superavit - segurança alimentar</t>
  </si>
  <si>
    <t>0.2.38.175</t>
  </si>
  <si>
    <t>Federal - segurança alimentar</t>
  </si>
  <si>
    <t>0.2.38.178</t>
  </si>
  <si>
    <t>Federal - PIUBS</t>
  </si>
  <si>
    <t xml:space="preserve">GERALDO PAULI                        ELAINE A. PETRY CUNRADI            SOLANGE A. SCHMITZ KREMER         </t>
  </si>
  <si>
    <t>Referência: 2 º Bimestre de 2020.</t>
  </si>
  <si>
    <t>0.2.38.179</t>
  </si>
  <si>
    <t>Federal - Covid-19</t>
  </si>
  <si>
    <t>Antônio Carlos, 12 de maio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</si>
</sst>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vertical="top" wrapText="1"/>
    </xf>
    <xf numFmtId="4" fontId="6" fillId="0" borderId="1" xfId="0" applyNumberFormat="1" applyFont="1" applyBorder="1" applyAlignment="1">
      <alignment horizontal="right" vertical="top" wrapText="1" readingOrder="1"/>
    </xf>
    <xf numFmtId="4" fontId="7" fillId="0" borderId="1" xfId="0" applyNumberFormat="1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vertical="top" wrapText="1"/>
    </xf>
    <xf numFmtId="4" fontId="7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2" fillId="0" borderId="7" xfId="0" applyFont="1" applyBorder="1" applyAlignment="1"/>
    <xf numFmtId="10" fontId="2" fillId="0" borderId="7" xfId="1" applyNumberFormat="1" applyFont="1" applyBorder="1" applyAlignment="1"/>
    <xf numFmtId="0" fontId="7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4" fontId="7" fillId="0" borderId="1" xfId="0" applyNumberFormat="1" applyFont="1" applyBorder="1" applyAlignment="1">
      <alignment horizontal="right" vertical="top" wrapText="1"/>
    </xf>
    <xf numFmtId="44" fontId="0" fillId="0" borderId="0" xfId="2" applyFont="1"/>
    <xf numFmtId="0" fontId="7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0" fillId="0" borderId="3" xfId="0" applyBorder="1" applyAlignment="1">
      <alignment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/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distributed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4" fontId="7" fillId="0" borderId="2" xfId="0" applyNumberFormat="1" applyFont="1" applyBorder="1" applyAlignment="1">
      <alignment horizontal="right" vertical="top" wrapText="1"/>
    </xf>
    <xf numFmtId="4" fontId="7" fillId="0" borderId="3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9" fillId="0" borderId="0" xfId="0" applyFont="1" applyAlignment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top" wrapText="1"/>
    </xf>
    <xf numFmtId="0" fontId="0" fillId="0" borderId="3" xfId="0" applyBorder="1" applyAlignment="1">
      <alignment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0" fontId="2" fillId="0" borderId="7" xfId="0" applyNumberFormat="1" applyFont="1" applyBorder="1" applyAlignment="1">
      <alignment horizontal="left"/>
    </xf>
    <xf numFmtId="0" fontId="7" fillId="0" borderId="3" xfId="0" applyFont="1" applyBorder="1" applyAlignment="1">
      <alignment horizontal="right" vertical="top" wrapText="1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abSelected="1" workbookViewId="0">
      <selection activeCell="G112" sqref="G112"/>
    </sheetView>
  </sheetViews>
  <sheetFormatPr defaultRowHeight="15" x14ac:dyDescent="0.25"/>
  <cols>
    <col min="1" max="1" width="12.42578125" customWidth="1"/>
    <col min="2" max="2" width="38.28515625" customWidth="1"/>
    <col min="3" max="3" width="12.5703125" customWidth="1"/>
    <col min="4" max="4" width="14.42578125" customWidth="1"/>
    <col min="5" max="5" width="14.5703125" customWidth="1"/>
    <col min="6" max="6" width="15.85546875" bestFit="1" customWidth="1"/>
  </cols>
  <sheetData>
    <row r="1" spans="1:6" x14ac:dyDescent="0.25">
      <c r="A1" s="35" t="s">
        <v>0</v>
      </c>
      <c r="B1" s="36"/>
      <c r="C1" s="36"/>
      <c r="D1" s="36"/>
    </row>
    <row r="2" spans="1:6" ht="8.25" customHeight="1" x14ac:dyDescent="0.25">
      <c r="A2" s="1"/>
    </row>
    <row r="3" spans="1:6" x14ac:dyDescent="0.25">
      <c r="A3" s="37" t="s">
        <v>1</v>
      </c>
      <c r="B3" s="36"/>
      <c r="C3" s="36"/>
      <c r="D3" s="36"/>
    </row>
    <row r="4" spans="1:6" ht="8.25" customHeight="1" x14ac:dyDescent="0.25">
      <c r="A4" s="2"/>
      <c r="B4" s="2"/>
      <c r="C4" s="2"/>
      <c r="D4" s="2"/>
    </row>
    <row r="5" spans="1:6" x14ac:dyDescent="0.25">
      <c r="A5" s="38" t="s">
        <v>106</v>
      </c>
      <c r="B5" s="36"/>
      <c r="C5" s="36"/>
      <c r="D5" s="36"/>
    </row>
    <row r="6" spans="1:6" ht="8.25" customHeight="1" x14ac:dyDescent="0.25">
      <c r="A6" s="2"/>
      <c r="B6" s="2"/>
      <c r="C6" s="2"/>
      <c r="D6" s="2"/>
    </row>
    <row r="7" spans="1:6" x14ac:dyDescent="0.25">
      <c r="A7" s="39" t="s">
        <v>2</v>
      </c>
      <c r="B7" s="40"/>
      <c r="C7" s="40"/>
      <c r="D7" s="40"/>
      <c r="E7" s="40"/>
    </row>
    <row r="8" spans="1:6" x14ac:dyDescent="0.25">
      <c r="A8" s="41" t="s">
        <v>3</v>
      </c>
      <c r="B8" s="42"/>
      <c r="C8" s="42"/>
      <c r="D8" s="41" t="s">
        <v>4</v>
      </c>
      <c r="E8" s="41"/>
    </row>
    <row r="9" spans="1:6" x14ac:dyDescent="0.25">
      <c r="A9" s="33" t="s">
        <v>5</v>
      </c>
      <c r="B9" s="34"/>
      <c r="C9" s="34"/>
      <c r="D9" s="32">
        <v>0</v>
      </c>
      <c r="E9" s="32"/>
    </row>
    <row r="10" spans="1:6" x14ac:dyDescent="0.25">
      <c r="A10" s="33" t="s">
        <v>6</v>
      </c>
      <c r="B10" s="34"/>
      <c r="C10" s="34"/>
      <c r="D10" s="32">
        <v>115887.4</v>
      </c>
      <c r="E10" s="32"/>
      <c r="F10" s="27"/>
    </row>
    <row r="11" spans="1:6" x14ac:dyDescent="0.25">
      <c r="A11" s="33" t="s">
        <v>7</v>
      </c>
      <c r="B11" s="34"/>
      <c r="C11" s="34"/>
      <c r="D11" s="32">
        <v>533353.81000000006</v>
      </c>
      <c r="E11" s="32"/>
      <c r="F11" s="27"/>
    </row>
    <row r="12" spans="1:6" x14ac:dyDescent="0.25">
      <c r="A12" s="33" t="s">
        <v>8</v>
      </c>
      <c r="B12" s="34"/>
      <c r="C12" s="34"/>
      <c r="D12" s="32">
        <v>294835.7</v>
      </c>
      <c r="E12" s="32"/>
      <c r="F12" s="27"/>
    </row>
    <row r="13" spans="1:6" x14ac:dyDescent="0.25">
      <c r="A13" s="33" t="s">
        <v>57</v>
      </c>
      <c r="B13" s="34"/>
      <c r="C13" s="34"/>
      <c r="D13" s="32">
        <v>2660094.4900000002</v>
      </c>
      <c r="E13" s="32"/>
      <c r="F13" s="27"/>
    </row>
    <row r="14" spans="1:6" x14ac:dyDescent="0.25">
      <c r="A14" s="33" t="s">
        <v>9</v>
      </c>
      <c r="B14" s="34"/>
      <c r="C14" s="34"/>
      <c r="D14" s="32">
        <v>5855995.21</v>
      </c>
      <c r="E14" s="32"/>
      <c r="F14" s="27"/>
    </row>
    <row r="15" spans="1:6" x14ac:dyDescent="0.25">
      <c r="A15" s="33" t="s">
        <v>10</v>
      </c>
      <c r="B15" s="34"/>
      <c r="C15" s="34"/>
      <c r="D15" s="32">
        <v>68566.34</v>
      </c>
      <c r="E15" s="32"/>
      <c r="F15" s="27"/>
    </row>
    <row r="16" spans="1:6" x14ac:dyDescent="0.25">
      <c r="A16" s="33" t="s">
        <v>11</v>
      </c>
      <c r="B16" s="34"/>
      <c r="C16" s="34"/>
      <c r="D16" s="32">
        <v>604694.35</v>
      </c>
      <c r="E16" s="32"/>
      <c r="F16" s="27"/>
    </row>
    <row r="17" spans="1:6" x14ac:dyDescent="0.25">
      <c r="A17" s="33" t="s">
        <v>12</v>
      </c>
      <c r="B17" s="34"/>
      <c r="C17" s="34"/>
      <c r="D17" s="32">
        <v>1560.7</v>
      </c>
      <c r="E17" s="32"/>
      <c r="F17" s="27"/>
    </row>
    <row r="18" spans="1:6" x14ac:dyDescent="0.25">
      <c r="A18" s="33" t="s">
        <v>13</v>
      </c>
      <c r="B18" s="34"/>
      <c r="C18" s="34"/>
      <c r="D18" s="32">
        <v>0</v>
      </c>
      <c r="E18" s="32"/>
      <c r="F18" s="27"/>
    </row>
    <row r="19" spans="1:6" x14ac:dyDescent="0.25">
      <c r="A19" s="33" t="s">
        <v>14</v>
      </c>
      <c r="B19" s="34"/>
      <c r="C19" s="34"/>
      <c r="D19" s="32">
        <v>36697.589999999997</v>
      </c>
      <c r="E19" s="32"/>
      <c r="F19" s="27"/>
    </row>
    <row r="20" spans="1:6" x14ac:dyDescent="0.25">
      <c r="A20" s="33" t="s">
        <v>15</v>
      </c>
      <c r="B20" s="34"/>
      <c r="C20" s="34"/>
      <c r="D20" s="32">
        <v>2642.93</v>
      </c>
      <c r="E20" s="32"/>
      <c r="F20" s="27"/>
    </row>
    <row r="21" spans="1:6" x14ac:dyDescent="0.25">
      <c r="A21" s="51" t="s">
        <v>58</v>
      </c>
      <c r="B21" s="52"/>
      <c r="C21" s="53"/>
      <c r="D21" s="46">
        <v>17034.8</v>
      </c>
      <c r="E21" s="47"/>
      <c r="F21" s="27"/>
    </row>
    <row r="22" spans="1:6" x14ac:dyDescent="0.25">
      <c r="A22" s="33" t="s">
        <v>16</v>
      </c>
      <c r="B22" s="34"/>
      <c r="C22" s="34"/>
      <c r="D22" s="32">
        <v>-243.58</v>
      </c>
      <c r="E22" s="32"/>
      <c r="F22" s="27"/>
    </row>
    <row r="23" spans="1:6" x14ac:dyDescent="0.25">
      <c r="A23" s="48" t="s">
        <v>17</v>
      </c>
      <c r="B23" s="34"/>
      <c r="C23" s="34"/>
      <c r="D23" s="49">
        <f>SUM(D9:D22)</f>
        <v>10191119.739999998</v>
      </c>
      <c r="E23" s="49"/>
      <c r="F23" s="27"/>
    </row>
    <row r="24" spans="1:6" x14ac:dyDescent="0.25">
      <c r="A24" s="50" t="s">
        <v>18</v>
      </c>
      <c r="B24" s="50"/>
      <c r="C24" s="50"/>
      <c r="D24" s="50"/>
      <c r="E24" s="50"/>
    </row>
    <row r="25" spans="1:6" ht="38.25" customHeight="1" x14ac:dyDescent="0.25">
      <c r="A25" s="3" t="s">
        <v>19</v>
      </c>
      <c r="B25" s="43" t="s">
        <v>20</v>
      </c>
      <c r="C25" s="43"/>
      <c r="D25" s="41" t="s">
        <v>21</v>
      </c>
      <c r="E25" s="41"/>
    </row>
    <row r="26" spans="1:6" x14ac:dyDescent="0.25">
      <c r="A26" s="4" t="s">
        <v>49</v>
      </c>
      <c r="B26" s="33" t="s">
        <v>90</v>
      </c>
      <c r="C26" s="33"/>
      <c r="D26" s="32">
        <f>D23*23%</f>
        <v>2343957.5401999997</v>
      </c>
      <c r="E26" s="32"/>
      <c r="F26" s="8"/>
    </row>
    <row r="27" spans="1:6" x14ac:dyDescent="0.25">
      <c r="A27" s="4" t="s">
        <v>50</v>
      </c>
      <c r="B27" s="44" t="s">
        <v>22</v>
      </c>
      <c r="C27" s="45"/>
      <c r="D27" s="46">
        <v>204775.18</v>
      </c>
      <c r="E27" s="47"/>
    </row>
    <row r="28" spans="1:6" x14ac:dyDescent="0.25">
      <c r="A28" s="4" t="s">
        <v>51</v>
      </c>
      <c r="B28" s="33" t="s">
        <v>23</v>
      </c>
      <c r="C28" s="33"/>
      <c r="D28" s="32">
        <v>795.63</v>
      </c>
      <c r="E28" s="32"/>
    </row>
    <row r="29" spans="1:6" x14ac:dyDescent="0.25">
      <c r="A29" s="4" t="s">
        <v>59</v>
      </c>
      <c r="B29" s="33" t="s">
        <v>24</v>
      </c>
      <c r="C29" s="33"/>
      <c r="D29" s="32">
        <v>21212.720000000001</v>
      </c>
      <c r="E29" s="32"/>
    </row>
    <row r="30" spans="1:6" x14ac:dyDescent="0.25">
      <c r="A30" s="4" t="s">
        <v>60</v>
      </c>
      <c r="B30" s="33" t="s">
        <v>25</v>
      </c>
      <c r="C30" s="33"/>
      <c r="D30" s="32">
        <v>5383.67</v>
      </c>
      <c r="E30" s="32"/>
    </row>
    <row r="31" spans="1:6" x14ac:dyDescent="0.25">
      <c r="A31" s="4" t="s">
        <v>61</v>
      </c>
      <c r="B31" s="33" t="s">
        <v>26</v>
      </c>
      <c r="C31" s="33"/>
      <c r="D31" s="32">
        <v>50082.46</v>
      </c>
      <c r="E31" s="32"/>
    </row>
    <row r="32" spans="1:6" x14ac:dyDescent="0.25">
      <c r="A32" s="4" t="s">
        <v>62</v>
      </c>
      <c r="B32" s="33" t="s">
        <v>27</v>
      </c>
      <c r="C32" s="33"/>
      <c r="D32" s="32">
        <v>62281.120000000003</v>
      </c>
      <c r="E32" s="32"/>
    </row>
    <row r="33" spans="1:5" x14ac:dyDescent="0.25">
      <c r="A33" s="4" t="s">
        <v>63</v>
      </c>
      <c r="B33" s="33" t="s">
        <v>28</v>
      </c>
      <c r="C33" s="33"/>
      <c r="D33" s="32">
        <v>0</v>
      </c>
      <c r="E33" s="32"/>
    </row>
    <row r="34" spans="1:5" x14ac:dyDescent="0.25">
      <c r="A34" s="4" t="s">
        <v>64</v>
      </c>
      <c r="B34" s="33" t="s">
        <v>29</v>
      </c>
      <c r="C34" s="33"/>
      <c r="D34" s="32">
        <v>17162.810000000001</v>
      </c>
      <c r="E34" s="32"/>
    </row>
    <row r="35" spans="1:5" x14ac:dyDescent="0.25">
      <c r="A35" s="4" t="s">
        <v>65</v>
      </c>
      <c r="B35" s="33" t="s">
        <v>30</v>
      </c>
      <c r="C35" s="33"/>
      <c r="D35" s="32">
        <v>16742.240000000002</v>
      </c>
      <c r="E35" s="32"/>
    </row>
    <row r="36" spans="1:5" x14ac:dyDescent="0.25">
      <c r="A36" s="4" t="s">
        <v>66</v>
      </c>
      <c r="B36" s="33" t="s">
        <v>31</v>
      </c>
      <c r="C36" s="33"/>
      <c r="D36" s="32">
        <v>4764.43</v>
      </c>
      <c r="E36" s="32"/>
    </row>
    <row r="37" spans="1:5" x14ac:dyDescent="0.25">
      <c r="A37" s="4" t="s">
        <v>67</v>
      </c>
      <c r="B37" s="33" t="s">
        <v>32</v>
      </c>
      <c r="C37" s="33"/>
      <c r="D37" s="32">
        <v>11599.8</v>
      </c>
      <c r="E37" s="32"/>
    </row>
    <row r="38" spans="1:5" x14ac:dyDescent="0.25">
      <c r="A38" s="4" t="s">
        <v>68</v>
      </c>
      <c r="B38" s="33" t="s">
        <v>33</v>
      </c>
      <c r="C38" s="33"/>
      <c r="D38" s="32">
        <v>33718.26</v>
      </c>
      <c r="E38" s="32"/>
    </row>
    <row r="39" spans="1:5" x14ac:dyDescent="0.25">
      <c r="A39" s="4" t="s">
        <v>69</v>
      </c>
      <c r="B39" s="33" t="s">
        <v>34</v>
      </c>
      <c r="C39" s="33"/>
      <c r="D39" s="32">
        <v>103550</v>
      </c>
      <c r="E39" s="32"/>
    </row>
    <row r="40" spans="1:5" x14ac:dyDescent="0.25">
      <c r="A40" s="4" t="s">
        <v>70</v>
      </c>
      <c r="B40" s="33" t="s">
        <v>35</v>
      </c>
      <c r="C40" s="33"/>
      <c r="D40" s="32">
        <v>3487.37</v>
      </c>
      <c r="E40" s="32"/>
    </row>
    <row r="41" spans="1:5" x14ac:dyDescent="0.25">
      <c r="A41" s="4" t="s">
        <v>71</v>
      </c>
      <c r="B41" s="33" t="s">
        <v>36</v>
      </c>
      <c r="C41" s="33"/>
      <c r="D41" s="32">
        <v>85560</v>
      </c>
      <c r="E41" s="32"/>
    </row>
    <row r="42" spans="1:5" x14ac:dyDescent="0.25">
      <c r="A42" s="4" t="s">
        <v>72</v>
      </c>
      <c r="B42" s="33" t="s">
        <v>37</v>
      </c>
      <c r="C42" s="33"/>
      <c r="D42" s="32">
        <v>8920</v>
      </c>
      <c r="E42" s="32"/>
    </row>
    <row r="43" spans="1:5" x14ac:dyDescent="0.25">
      <c r="A43" s="4" t="s">
        <v>73</v>
      </c>
      <c r="B43" s="33" t="s">
        <v>38</v>
      </c>
      <c r="C43" s="33"/>
      <c r="D43" s="32">
        <v>22706.86</v>
      </c>
      <c r="E43" s="32"/>
    </row>
    <row r="44" spans="1:5" x14ac:dyDescent="0.25">
      <c r="A44" s="4" t="s">
        <v>74</v>
      </c>
      <c r="B44" s="33" t="s">
        <v>53</v>
      </c>
      <c r="C44" s="33"/>
      <c r="D44" s="32">
        <v>27036.36</v>
      </c>
      <c r="E44" s="32"/>
    </row>
    <row r="45" spans="1:5" x14ac:dyDescent="0.25">
      <c r="A45" s="4" t="s">
        <v>75</v>
      </c>
      <c r="B45" s="33" t="s">
        <v>56</v>
      </c>
      <c r="C45" s="33"/>
      <c r="D45" s="32">
        <v>57470.49</v>
      </c>
      <c r="E45" s="32"/>
    </row>
    <row r="46" spans="1:5" x14ac:dyDescent="0.25">
      <c r="A46" s="4" t="s">
        <v>76</v>
      </c>
      <c r="B46" s="33" t="s">
        <v>39</v>
      </c>
      <c r="C46" s="33"/>
      <c r="D46" s="32">
        <v>11822.94</v>
      </c>
      <c r="E46" s="32"/>
    </row>
    <row r="47" spans="1:5" x14ac:dyDescent="0.25">
      <c r="A47" s="4" t="s">
        <v>77</v>
      </c>
      <c r="B47" s="33" t="s">
        <v>40</v>
      </c>
      <c r="C47" s="33"/>
      <c r="D47" s="32">
        <v>5075.5</v>
      </c>
      <c r="E47" s="32"/>
    </row>
    <row r="48" spans="1:5" x14ac:dyDescent="0.25">
      <c r="A48" s="4" t="s">
        <v>78</v>
      </c>
      <c r="B48" s="33" t="s">
        <v>41</v>
      </c>
      <c r="C48" s="33"/>
      <c r="D48" s="46">
        <v>114126.16</v>
      </c>
      <c r="E48" s="47"/>
    </row>
    <row r="49" spans="1:5" ht="34.5" customHeight="1" x14ac:dyDescent="0.25">
      <c r="A49" s="12" t="s">
        <v>19</v>
      </c>
      <c r="B49" s="43" t="s">
        <v>20</v>
      </c>
      <c r="C49" s="43"/>
      <c r="D49" s="41" t="s">
        <v>21</v>
      </c>
      <c r="E49" s="41"/>
    </row>
    <row r="50" spans="1:5" x14ac:dyDescent="0.25">
      <c r="A50" s="4" t="s">
        <v>79</v>
      </c>
      <c r="B50" s="44" t="s">
        <v>42</v>
      </c>
      <c r="C50" s="45"/>
      <c r="D50" s="46">
        <v>7761.66</v>
      </c>
      <c r="E50" s="62"/>
    </row>
    <row r="51" spans="1:5" x14ac:dyDescent="0.25">
      <c r="A51" s="4" t="s">
        <v>80</v>
      </c>
      <c r="B51" s="44" t="s">
        <v>43</v>
      </c>
      <c r="C51" s="45"/>
      <c r="D51" s="46">
        <v>21799.34</v>
      </c>
      <c r="E51" s="62"/>
    </row>
    <row r="52" spans="1:5" x14ac:dyDescent="0.25">
      <c r="A52" s="4" t="s">
        <v>81</v>
      </c>
      <c r="B52" s="44" t="s">
        <v>52</v>
      </c>
      <c r="C52" s="45"/>
      <c r="D52" s="46">
        <v>48000</v>
      </c>
      <c r="E52" s="57"/>
    </row>
    <row r="53" spans="1:5" x14ac:dyDescent="0.25">
      <c r="A53" s="4" t="s">
        <v>82</v>
      </c>
      <c r="B53" s="44" t="s">
        <v>54</v>
      </c>
      <c r="C53" s="58"/>
      <c r="D53" s="46">
        <v>45412.56</v>
      </c>
      <c r="E53" s="57"/>
    </row>
    <row r="54" spans="1:5" x14ac:dyDescent="0.25">
      <c r="A54" s="4" t="s">
        <v>83</v>
      </c>
      <c r="B54" s="44" t="s">
        <v>55</v>
      </c>
      <c r="C54" s="58"/>
      <c r="D54" s="46">
        <v>27187.3</v>
      </c>
      <c r="E54" s="57"/>
    </row>
    <row r="55" spans="1:5" ht="15" customHeight="1" x14ac:dyDescent="0.25">
      <c r="A55" s="4" t="s">
        <v>84</v>
      </c>
      <c r="B55" s="44" t="s">
        <v>85</v>
      </c>
      <c r="C55" s="58"/>
      <c r="D55" s="46">
        <v>13676</v>
      </c>
      <c r="E55" s="57"/>
    </row>
    <row r="56" spans="1:5" ht="15" customHeight="1" x14ac:dyDescent="0.25">
      <c r="A56" s="4" t="s">
        <v>91</v>
      </c>
      <c r="B56" s="23" t="s">
        <v>96</v>
      </c>
      <c r="C56" s="24"/>
      <c r="D56" s="46">
        <v>510000</v>
      </c>
      <c r="E56" s="47"/>
    </row>
    <row r="57" spans="1:5" ht="15" customHeight="1" x14ac:dyDescent="0.25">
      <c r="A57" s="4" t="s">
        <v>95</v>
      </c>
      <c r="B57" s="23" t="s">
        <v>97</v>
      </c>
      <c r="C57" s="24"/>
      <c r="D57" s="46">
        <v>47090.45</v>
      </c>
      <c r="E57" s="47"/>
    </row>
    <row r="58" spans="1:5" ht="15" customHeight="1" x14ac:dyDescent="0.25">
      <c r="A58" s="4" t="s">
        <v>92</v>
      </c>
      <c r="B58" s="23" t="s">
        <v>98</v>
      </c>
      <c r="C58" s="24"/>
      <c r="D58" s="46">
        <v>26783.31</v>
      </c>
      <c r="E58" s="47"/>
    </row>
    <row r="59" spans="1:5" ht="15" customHeight="1" x14ac:dyDescent="0.25">
      <c r="A59" s="4" t="s">
        <v>103</v>
      </c>
      <c r="B59" s="23" t="s">
        <v>104</v>
      </c>
      <c r="C59" s="24"/>
      <c r="D59" s="46">
        <v>25500</v>
      </c>
      <c r="E59" s="47"/>
    </row>
    <row r="60" spans="1:5" ht="15" customHeight="1" x14ac:dyDescent="0.25">
      <c r="A60" s="4" t="s">
        <v>93</v>
      </c>
      <c r="B60" s="23" t="s">
        <v>99</v>
      </c>
      <c r="C60" s="24"/>
      <c r="D60" s="46">
        <v>5100</v>
      </c>
      <c r="E60" s="47"/>
    </row>
    <row r="61" spans="1:5" ht="15" customHeight="1" x14ac:dyDescent="0.25">
      <c r="A61" s="4" t="s">
        <v>94</v>
      </c>
      <c r="B61" s="23" t="s">
        <v>100</v>
      </c>
      <c r="C61" s="24"/>
      <c r="D61" s="46">
        <v>6.1</v>
      </c>
      <c r="E61" s="47"/>
    </row>
    <row r="62" spans="1:5" ht="15" customHeight="1" x14ac:dyDescent="0.25">
      <c r="A62" s="4" t="s">
        <v>101</v>
      </c>
      <c r="B62" s="23" t="s">
        <v>102</v>
      </c>
      <c r="C62" s="24"/>
      <c r="D62" s="46">
        <v>0.42</v>
      </c>
      <c r="E62" s="47"/>
    </row>
    <row r="63" spans="1:5" ht="15" customHeight="1" x14ac:dyDescent="0.25">
      <c r="A63" s="4" t="s">
        <v>107</v>
      </c>
      <c r="B63" s="28" t="s">
        <v>108</v>
      </c>
      <c r="C63" s="31"/>
      <c r="D63" s="46">
        <v>35660.03</v>
      </c>
      <c r="E63" s="47"/>
    </row>
    <row r="64" spans="1:5" ht="15" customHeight="1" x14ac:dyDescent="0.25">
      <c r="A64" s="4" t="s">
        <v>88</v>
      </c>
      <c r="B64" s="51" t="s">
        <v>89</v>
      </c>
      <c r="C64" s="53"/>
      <c r="D64" s="46">
        <v>3547.5</v>
      </c>
      <c r="E64" s="47"/>
    </row>
    <row r="65" spans="1:6" x14ac:dyDescent="0.25">
      <c r="A65" s="4"/>
      <c r="B65" s="48" t="s">
        <v>17</v>
      </c>
      <c r="C65" s="48"/>
      <c r="D65" s="49">
        <f>SUM(D26:E64)</f>
        <v>4029756.2102000001</v>
      </c>
      <c r="E65" s="49"/>
      <c r="F65" s="8"/>
    </row>
    <row r="66" spans="1:6" x14ac:dyDescent="0.25">
      <c r="A66" s="48" t="s">
        <v>44</v>
      </c>
      <c r="B66" s="48"/>
      <c r="C66" s="48"/>
      <c r="D66" s="48"/>
      <c r="E66" s="34"/>
    </row>
    <row r="67" spans="1:6" ht="12" customHeight="1" x14ac:dyDescent="0.25">
      <c r="A67" s="41" t="s">
        <v>48</v>
      </c>
      <c r="B67" s="41" t="s">
        <v>20</v>
      </c>
      <c r="C67" s="41" t="s">
        <v>45</v>
      </c>
      <c r="D67" s="55" t="s">
        <v>46</v>
      </c>
      <c r="E67" s="55" t="s">
        <v>47</v>
      </c>
    </row>
    <row r="68" spans="1:6" ht="12.75" customHeight="1" x14ac:dyDescent="0.25">
      <c r="A68" s="41"/>
      <c r="B68" s="41"/>
      <c r="C68" s="41"/>
      <c r="D68" s="56"/>
      <c r="E68" s="56"/>
    </row>
    <row r="69" spans="1:6" ht="15" customHeight="1" x14ac:dyDescent="0.25">
      <c r="A69" s="4" t="str">
        <f>A26</f>
        <v>0.1.02</v>
      </c>
      <c r="B69" s="9" t="str">
        <f>B26</f>
        <v>Recursos Oriundos de Impostos - 23%</v>
      </c>
      <c r="C69" s="14">
        <f>D26</f>
        <v>2343957.5401999997</v>
      </c>
      <c r="D69" s="16">
        <v>2280146.0499999998</v>
      </c>
      <c r="E69" s="11">
        <f>D69-C69</f>
        <v>-63811.490199999884</v>
      </c>
    </row>
    <row r="70" spans="1:6" ht="15" customHeight="1" x14ac:dyDescent="0.25">
      <c r="A70" s="4" t="str">
        <f>A27</f>
        <v>0.6.02</v>
      </c>
      <c r="B70" s="25" t="str">
        <f>B27</f>
        <v>Superávit de exercício Anterior</v>
      </c>
      <c r="C70" s="14">
        <f>D27</f>
        <v>204775.18</v>
      </c>
      <c r="D70" s="16">
        <v>33795.040000000001</v>
      </c>
      <c r="E70" s="11">
        <f>D70-C70</f>
        <v>-170980.13999999998</v>
      </c>
    </row>
    <row r="71" spans="1:6" ht="15" customHeight="1" x14ac:dyDescent="0.25">
      <c r="A71" s="4" t="str">
        <f>A28</f>
        <v>0.2.02</v>
      </c>
      <c r="B71" s="25" t="str">
        <f>B28</f>
        <v>Rendimentos de Aplicação de Recursos Próprios</v>
      </c>
      <c r="C71" s="14">
        <f>D28</f>
        <v>795.63</v>
      </c>
      <c r="D71" s="16">
        <v>2623.67</v>
      </c>
      <c r="E71" s="11">
        <f t="shared" ref="E71:E106" si="0">D71-C71</f>
        <v>1828.04</v>
      </c>
    </row>
    <row r="72" spans="1:6" ht="15" customHeight="1" x14ac:dyDescent="0.25">
      <c r="A72" s="4" t="str">
        <f>A29</f>
        <v>0.2.06</v>
      </c>
      <c r="B72" s="25" t="str">
        <f>B29</f>
        <v>Taxa de Fiscalização de Vigilância Sanitária</v>
      </c>
      <c r="C72" s="14">
        <f>D29</f>
        <v>21212.720000000001</v>
      </c>
      <c r="D72" s="16">
        <v>25053.279999999999</v>
      </c>
      <c r="E72" s="11">
        <f t="shared" si="0"/>
        <v>3840.5599999999977</v>
      </c>
    </row>
    <row r="73" spans="1:6" ht="15" customHeight="1" x14ac:dyDescent="0.25">
      <c r="A73" s="4" t="str">
        <f>A30</f>
        <v>0.6.06</v>
      </c>
      <c r="B73" s="25" t="str">
        <f>B30</f>
        <v>Superávit de Taxa de Fisc. De Vigilância Sanitária</v>
      </c>
      <c r="C73" s="14">
        <f>D30</f>
        <v>5383.67</v>
      </c>
      <c r="D73" s="16">
        <v>128.74</v>
      </c>
      <c r="E73" s="11">
        <f t="shared" si="0"/>
        <v>-5254.93</v>
      </c>
    </row>
    <row r="74" spans="1:6" ht="15" customHeight="1" x14ac:dyDescent="0.25">
      <c r="A74" s="4" t="str">
        <f>A31</f>
        <v>0.2.38.65</v>
      </c>
      <c r="B74" s="25" t="str">
        <f>B31</f>
        <v>Piso de Atenção Básica - PAB Fixo</v>
      </c>
      <c r="C74" s="14">
        <f>D31</f>
        <v>50082.46</v>
      </c>
      <c r="D74" s="16">
        <v>39217.49</v>
      </c>
      <c r="E74" s="11">
        <f t="shared" si="0"/>
        <v>-10864.970000000001</v>
      </c>
    </row>
    <row r="75" spans="1:6" ht="15" customHeight="1" x14ac:dyDescent="0.25">
      <c r="A75" s="4" t="str">
        <f>A32</f>
        <v>0.6.38.65</v>
      </c>
      <c r="B75" s="25" t="str">
        <f>B32</f>
        <v>Superávit - Piso de Atenção Básica - PAB Fixo</v>
      </c>
      <c r="C75" s="14">
        <f>D32</f>
        <v>62281.120000000003</v>
      </c>
      <c r="D75" s="16">
        <v>16584</v>
      </c>
      <c r="E75" s="11">
        <f t="shared" si="0"/>
        <v>-45697.120000000003</v>
      </c>
    </row>
    <row r="76" spans="1:6" ht="15" customHeight="1" x14ac:dyDescent="0.25">
      <c r="A76" s="4" t="str">
        <f>A33</f>
        <v>0.2.38.62</v>
      </c>
      <c r="B76" s="25" t="str">
        <f>B33</f>
        <v>Vigilância Sanitária</v>
      </c>
      <c r="C76" s="14">
        <f>D33</f>
        <v>0</v>
      </c>
      <c r="D76" s="16">
        <v>2250.15</v>
      </c>
      <c r="E76" s="11">
        <f t="shared" si="0"/>
        <v>2250.15</v>
      </c>
    </row>
    <row r="77" spans="1:6" ht="15" customHeight="1" x14ac:dyDescent="0.25">
      <c r="A77" s="4" t="str">
        <f>A34</f>
        <v>0.6.38.62</v>
      </c>
      <c r="B77" s="25" t="str">
        <f>B34</f>
        <v>Superávit - Vigilância Sanitária</v>
      </c>
      <c r="C77" s="14">
        <f>D34</f>
        <v>17162.810000000001</v>
      </c>
      <c r="D77" s="16">
        <v>1332.42</v>
      </c>
      <c r="E77" s="11">
        <f t="shared" si="0"/>
        <v>-15830.390000000001</v>
      </c>
    </row>
    <row r="78" spans="1:6" ht="15" customHeight="1" x14ac:dyDescent="0.25">
      <c r="A78" s="4" t="str">
        <f>A35</f>
        <v>0.2.38.57</v>
      </c>
      <c r="B78" s="25" t="str">
        <f>B35</f>
        <v>Farmácia Básica</v>
      </c>
      <c r="C78" s="14">
        <f>D35</f>
        <v>16742.240000000002</v>
      </c>
      <c r="D78" s="16">
        <v>14002.78</v>
      </c>
      <c r="E78" s="11">
        <f t="shared" si="0"/>
        <v>-2739.4600000000009</v>
      </c>
    </row>
    <row r="79" spans="1:6" ht="15" customHeight="1" x14ac:dyDescent="0.25">
      <c r="A79" s="4" t="str">
        <f>A36</f>
        <v>0.6.38.57</v>
      </c>
      <c r="B79" s="25" t="str">
        <f>B36</f>
        <v>Superávit - Farmácia Básica</v>
      </c>
      <c r="C79" s="14">
        <f>D36</f>
        <v>4764.43</v>
      </c>
      <c r="D79" s="16">
        <v>3253.71</v>
      </c>
      <c r="E79" s="11">
        <f t="shared" si="0"/>
        <v>-1510.7200000000003</v>
      </c>
    </row>
    <row r="80" spans="1:6" ht="15" customHeight="1" x14ac:dyDescent="0.25">
      <c r="A80" s="4" t="str">
        <f>A37</f>
        <v>0.2.38.63</v>
      </c>
      <c r="B80" s="25" t="str">
        <f>B37</f>
        <v>Vigilância Epidemiológica</v>
      </c>
      <c r="C80" s="14">
        <f>D37</f>
        <v>11599.8</v>
      </c>
      <c r="D80" s="16">
        <v>7809.87</v>
      </c>
      <c r="E80" s="11">
        <f t="shared" si="0"/>
        <v>-3789.9299999999994</v>
      </c>
    </row>
    <row r="81" spans="1:5" ht="15" customHeight="1" x14ac:dyDescent="0.25">
      <c r="A81" s="4" t="str">
        <f>A38</f>
        <v>0.6.38.63</v>
      </c>
      <c r="B81" s="25" t="str">
        <f>B38</f>
        <v>Superávit - Vigilância Epidemiológica</v>
      </c>
      <c r="C81" s="14">
        <f>D38</f>
        <v>33718.26</v>
      </c>
      <c r="D81" s="16">
        <v>1765</v>
      </c>
      <c r="E81" s="11">
        <f t="shared" si="0"/>
        <v>-31953.260000000002</v>
      </c>
    </row>
    <row r="82" spans="1:5" x14ac:dyDescent="0.25">
      <c r="A82" s="4" t="str">
        <f>A39</f>
        <v>0.2.38.51</v>
      </c>
      <c r="B82" s="25" t="str">
        <f>B39</f>
        <v>PACS</v>
      </c>
      <c r="C82" s="14">
        <f>D39</f>
        <v>103550</v>
      </c>
      <c r="D82" s="16">
        <v>99489.06</v>
      </c>
      <c r="E82" s="11">
        <f t="shared" si="0"/>
        <v>-4060.9400000000023</v>
      </c>
    </row>
    <row r="83" spans="1:5" ht="15" customHeight="1" x14ac:dyDescent="0.25">
      <c r="A83" s="4" t="str">
        <f>A40</f>
        <v>0.6.38.51</v>
      </c>
      <c r="B83" s="25" t="str">
        <f>B40</f>
        <v>Superávit - PACS</v>
      </c>
      <c r="C83" s="14">
        <f>D40</f>
        <v>3487.37</v>
      </c>
      <c r="D83" s="16">
        <v>3487.37</v>
      </c>
      <c r="E83" s="11">
        <f t="shared" si="0"/>
        <v>0</v>
      </c>
    </row>
    <row r="84" spans="1:5" x14ac:dyDescent="0.25">
      <c r="A84" s="4" t="str">
        <f>A41</f>
        <v>0.2.38.52</v>
      </c>
      <c r="B84" s="25" t="str">
        <f>B41</f>
        <v>PSF</v>
      </c>
      <c r="C84" s="14">
        <f>D41</f>
        <v>85560</v>
      </c>
      <c r="D84" s="16">
        <v>85560</v>
      </c>
      <c r="E84" s="11">
        <f t="shared" si="0"/>
        <v>0</v>
      </c>
    </row>
    <row r="85" spans="1:5" ht="15" customHeight="1" x14ac:dyDescent="0.25">
      <c r="A85" s="4" t="str">
        <f>A42</f>
        <v>0.2.38.53</v>
      </c>
      <c r="B85" s="25" t="str">
        <f>B42</f>
        <v>Saúde Bucal</v>
      </c>
      <c r="C85" s="14">
        <f>D42</f>
        <v>8920</v>
      </c>
      <c r="D85" s="16">
        <v>559.25</v>
      </c>
      <c r="E85" s="11">
        <f t="shared" si="0"/>
        <v>-8360.75</v>
      </c>
    </row>
    <row r="86" spans="1:5" ht="15" customHeight="1" x14ac:dyDescent="0.25">
      <c r="A86" s="4" t="str">
        <f>A43</f>
        <v>0.6.38.53</v>
      </c>
      <c r="B86" s="25" t="str">
        <f>B43</f>
        <v>Superávit - Saúde Bucal</v>
      </c>
      <c r="C86" s="14">
        <f>D43</f>
        <v>22706.86</v>
      </c>
      <c r="D86" s="16">
        <v>5664.54</v>
      </c>
      <c r="E86" s="11">
        <f t="shared" si="0"/>
        <v>-17042.32</v>
      </c>
    </row>
    <row r="87" spans="1:5" ht="15" customHeight="1" x14ac:dyDescent="0.25">
      <c r="A87" s="4" t="str">
        <f>A44</f>
        <v>0.2.67.58</v>
      </c>
      <c r="B87" s="25" t="str">
        <f>B44</f>
        <v>Saúde da Família Estadual</v>
      </c>
      <c r="C87" s="14">
        <f>D44</f>
        <v>27036.36</v>
      </c>
      <c r="D87" s="16">
        <v>8933.56</v>
      </c>
      <c r="E87" s="11">
        <f t="shared" si="0"/>
        <v>-18102.800000000003</v>
      </c>
    </row>
    <row r="88" spans="1:5" ht="15" customHeight="1" x14ac:dyDescent="0.25">
      <c r="A88" s="4" t="str">
        <f>A45</f>
        <v>0.6.67.58</v>
      </c>
      <c r="B88" s="25" t="str">
        <f>B45</f>
        <v>Superávit - Estratégia Núcleo de Apoio à Saúde da Família</v>
      </c>
      <c r="C88" s="14">
        <f>D45</f>
        <v>57470.49</v>
      </c>
      <c r="D88" s="16">
        <v>7734.76</v>
      </c>
      <c r="E88" s="11">
        <f t="shared" si="0"/>
        <v>-49735.729999999996</v>
      </c>
    </row>
    <row r="89" spans="1:5" ht="15" customHeight="1" x14ac:dyDescent="0.25">
      <c r="A89" s="4" t="str">
        <f>A46</f>
        <v>0.2.67.61</v>
      </c>
      <c r="B89" s="25" t="str">
        <f>B46</f>
        <v>Farmácia Básica Estadual</v>
      </c>
      <c r="C89" s="14">
        <f>D46</f>
        <v>11822.94</v>
      </c>
      <c r="D89" s="16">
        <v>4132.57</v>
      </c>
      <c r="E89" s="11">
        <f t="shared" si="0"/>
        <v>-7690.3700000000008</v>
      </c>
    </row>
    <row r="90" spans="1:5" ht="15" customHeight="1" x14ac:dyDescent="0.25">
      <c r="A90" s="4" t="str">
        <f>A47</f>
        <v>0.6.67.61</v>
      </c>
      <c r="B90" s="25" t="str">
        <f>B47</f>
        <v>Superávit - Farmácia Básica Estadual</v>
      </c>
      <c r="C90" s="14">
        <f>D47</f>
        <v>5075.5</v>
      </c>
      <c r="D90" s="16">
        <v>4713.68</v>
      </c>
      <c r="E90" s="11">
        <f t="shared" si="0"/>
        <v>-361.81999999999971</v>
      </c>
    </row>
    <row r="91" spans="1:5" ht="15" customHeight="1" x14ac:dyDescent="0.25">
      <c r="A91" s="4" t="str">
        <f>A48</f>
        <v>0.2.38.54</v>
      </c>
      <c r="B91" s="25" t="str">
        <f>B48</f>
        <v>PMAQ</v>
      </c>
      <c r="C91" s="14">
        <f>D48</f>
        <v>114126.16</v>
      </c>
      <c r="D91" s="16">
        <v>114126.16</v>
      </c>
      <c r="E91" s="11">
        <f t="shared" si="0"/>
        <v>0</v>
      </c>
    </row>
    <row r="92" spans="1:5" x14ac:dyDescent="0.25">
      <c r="A92" s="4" t="str">
        <f>A50</f>
        <v>0.2.67.59</v>
      </c>
      <c r="B92" s="18" t="str">
        <f>B50</f>
        <v>NASF Estadual</v>
      </c>
      <c r="C92" s="14">
        <f>D50</f>
        <v>7761.66</v>
      </c>
      <c r="D92" s="16">
        <v>920.9</v>
      </c>
      <c r="E92" s="11">
        <f t="shared" si="0"/>
        <v>-6840.76</v>
      </c>
    </row>
    <row r="93" spans="1:5" ht="15" customHeight="1" x14ac:dyDescent="0.25">
      <c r="A93" s="4" t="str">
        <f>A51</f>
        <v>0.6.67.59</v>
      </c>
      <c r="B93" s="25" t="str">
        <f>B51</f>
        <v>Superávit - NASF Estadual</v>
      </c>
      <c r="C93" s="14">
        <f>D51</f>
        <v>21799.34</v>
      </c>
      <c r="D93" s="16">
        <v>1033.33</v>
      </c>
      <c r="E93" s="11">
        <f t="shared" si="0"/>
        <v>-20766.010000000002</v>
      </c>
    </row>
    <row r="94" spans="1:5" ht="15" customHeight="1" x14ac:dyDescent="0.25">
      <c r="A94" s="4" t="str">
        <f>A52</f>
        <v>0.2.38.55</v>
      </c>
      <c r="B94" s="25" t="str">
        <f>B52</f>
        <v>NASF Federal</v>
      </c>
      <c r="C94" s="14">
        <f>D52</f>
        <v>48000</v>
      </c>
      <c r="D94" s="16">
        <v>47530.18</v>
      </c>
      <c r="E94" s="11">
        <f t="shared" si="0"/>
        <v>-469.81999999999971</v>
      </c>
    </row>
    <row r="95" spans="1:5" ht="15" customHeight="1" x14ac:dyDescent="0.25">
      <c r="A95" s="4" t="str">
        <f>A53</f>
        <v>0.2.38.56</v>
      </c>
      <c r="B95" s="25" t="str">
        <f>B53</f>
        <v>MAC - Exames Laboratoriais Federal</v>
      </c>
      <c r="C95" s="14">
        <f>D53</f>
        <v>45412.56</v>
      </c>
      <c r="D95" s="16">
        <v>25150</v>
      </c>
      <c r="E95" s="11">
        <f t="shared" si="0"/>
        <v>-20262.559999999998</v>
      </c>
    </row>
    <row r="96" spans="1:5" ht="15" customHeight="1" x14ac:dyDescent="0.25">
      <c r="A96" s="4" t="str">
        <f>A54</f>
        <v>0.6.38.56</v>
      </c>
      <c r="B96" s="25" t="str">
        <f>B54</f>
        <v>Superávit MAC - Exames Laboratoriais Federal</v>
      </c>
      <c r="C96" s="14">
        <f>D54</f>
        <v>27187.3</v>
      </c>
      <c r="D96" s="16">
        <v>9346</v>
      </c>
      <c r="E96" s="11">
        <f t="shared" si="0"/>
        <v>-17841.3</v>
      </c>
    </row>
    <row r="97" spans="1:5" ht="15" customHeight="1" x14ac:dyDescent="0.25">
      <c r="A97" s="4" t="str">
        <f>A55</f>
        <v>0.6.38.78</v>
      </c>
      <c r="B97" s="25" t="str">
        <f>B55</f>
        <v>Superávit - PSE</v>
      </c>
      <c r="C97" s="14">
        <f>D55</f>
        <v>13676</v>
      </c>
      <c r="D97" s="16">
        <v>0</v>
      </c>
      <c r="E97" s="13">
        <f t="shared" si="0"/>
        <v>-13676</v>
      </c>
    </row>
    <row r="98" spans="1:5" ht="15" customHeight="1" x14ac:dyDescent="0.25">
      <c r="A98" s="4" t="str">
        <f>A56</f>
        <v>0.6.38.167</v>
      </c>
      <c r="B98" s="25" t="str">
        <f>B56</f>
        <v>Superávit - Incremento Pab</v>
      </c>
      <c r="C98" s="14">
        <f>D56</f>
        <v>510000</v>
      </c>
      <c r="D98" s="16">
        <v>1343.85</v>
      </c>
      <c r="E98" s="11">
        <f t="shared" si="0"/>
        <v>-508656.15</v>
      </c>
    </row>
    <row r="99" spans="1:5" ht="15" customHeight="1" x14ac:dyDescent="0.25">
      <c r="A99" s="4" t="str">
        <f>A57</f>
        <v>0.6.38.169</v>
      </c>
      <c r="B99" s="25" t="str">
        <f>B57</f>
        <v>Superavit - Incremento temporário</v>
      </c>
      <c r="C99" s="14">
        <f>D57</f>
        <v>47090.45</v>
      </c>
      <c r="D99" s="16">
        <v>0</v>
      </c>
      <c r="E99" s="11">
        <f t="shared" si="0"/>
        <v>-47090.45</v>
      </c>
    </row>
    <row r="100" spans="1:5" ht="15" customHeight="1" x14ac:dyDescent="0.25">
      <c r="A100" s="4" t="str">
        <f>A58</f>
        <v>0.6.38.177</v>
      </c>
      <c r="B100" s="25" t="str">
        <f>B58</f>
        <v>Superavit - ações de caadstramento</v>
      </c>
      <c r="C100" s="14">
        <f>D58</f>
        <v>26783.31</v>
      </c>
      <c r="D100" s="16">
        <v>0</v>
      </c>
      <c r="E100" s="13">
        <f t="shared" si="0"/>
        <v>-26783.31</v>
      </c>
    </row>
    <row r="101" spans="1:5" ht="15" customHeight="1" x14ac:dyDescent="0.25">
      <c r="A101" s="4" t="str">
        <f>A59</f>
        <v>0.2.38.178</v>
      </c>
      <c r="B101" s="25" t="str">
        <f>B59</f>
        <v>Federal - PIUBS</v>
      </c>
      <c r="C101" s="14">
        <f>D59</f>
        <v>25500</v>
      </c>
      <c r="D101" s="20">
        <v>0</v>
      </c>
      <c r="E101" s="20">
        <f t="shared" si="0"/>
        <v>-25500</v>
      </c>
    </row>
    <row r="102" spans="1:5" ht="15" customHeight="1" x14ac:dyDescent="0.25">
      <c r="A102" s="4" t="str">
        <f>A60</f>
        <v>0.6.38.178</v>
      </c>
      <c r="B102" s="25" t="str">
        <f>B60</f>
        <v>Superavit - PIUBS</v>
      </c>
      <c r="C102" s="14">
        <f>D60</f>
        <v>5100</v>
      </c>
      <c r="D102" s="20">
        <v>1800</v>
      </c>
      <c r="E102" s="20">
        <f t="shared" si="0"/>
        <v>-3300</v>
      </c>
    </row>
    <row r="103" spans="1:5" ht="15" customHeight="1" x14ac:dyDescent="0.25">
      <c r="A103" s="4" t="str">
        <f>A61</f>
        <v>0.6.38.175</v>
      </c>
      <c r="B103" s="25" t="str">
        <f>B61</f>
        <v>Superavit - segurança alimentar</v>
      </c>
      <c r="C103" s="14">
        <f>D61</f>
        <v>6.1</v>
      </c>
      <c r="D103" s="26">
        <v>6.1</v>
      </c>
      <c r="E103" s="26">
        <f t="shared" si="0"/>
        <v>0</v>
      </c>
    </row>
    <row r="104" spans="1:5" ht="15" customHeight="1" x14ac:dyDescent="0.25">
      <c r="A104" s="4" t="str">
        <f>A62</f>
        <v>0.2.38.175</v>
      </c>
      <c r="B104" s="25" t="str">
        <f>B62</f>
        <v>Federal - segurança alimentar</v>
      </c>
      <c r="C104" s="14">
        <f>D62</f>
        <v>0.42</v>
      </c>
      <c r="D104" s="26">
        <v>0.42</v>
      </c>
      <c r="E104" s="30">
        <f t="shared" si="0"/>
        <v>0</v>
      </c>
    </row>
    <row r="105" spans="1:5" ht="15" customHeight="1" x14ac:dyDescent="0.25">
      <c r="A105" s="4" t="str">
        <f>A63</f>
        <v>0.2.38.179</v>
      </c>
      <c r="B105" s="29" t="str">
        <f>B63</f>
        <v>Federal - Covid-19</v>
      </c>
      <c r="C105" s="14">
        <f>D63</f>
        <v>35660.03</v>
      </c>
      <c r="D105" s="30">
        <v>1000</v>
      </c>
      <c r="E105" s="30">
        <f t="shared" si="0"/>
        <v>-34660.03</v>
      </c>
    </row>
    <row r="106" spans="1:5" ht="15" customHeight="1" x14ac:dyDescent="0.25">
      <c r="A106" s="4" t="str">
        <f t="shared" ref="A106:B106" si="1">A64</f>
        <v>0.6.38.159</v>
      </c>
      <c r="B106" s="25" t="str">
        <f t="shared" si="1"/>
        <v>Superávit - PRO EPS</v>
      </c>
      <c r="C106" s="14">
        <f t="shared" ref="C106" si="2">D64</f>
        <v>3547.5</v>
      </c>
      <c r="D106" s="19">
        <v>319.2</v>
      </c>
      <c r="E106" s="19">
        <f t="shared" si="0"/>
        <v>-3228.3</v>
      </c>
    </row>
    <row r="107" spans="1:5" x14ac:dyDescent="0.25">
      <c r="A107" s="5"/>
      <c r="B107" s="5" t="s">
        <v>17</v>
      </c>
      <c r="C107" s="15">
        <f>SUM(C69:C106)</f>
        <v>4029756.2102000001</v>
      </c>
      <c r="D107" s="17">
        <f>SUM(D69:D106)</f>
        <v>2850813.1300000004</v>
      </c>
      <c r="E107" s="10">
        <f>SUM(E69:E106)</f>
        <v>-1178943.0802</v>
      </c>
    </row>
    <row r="108" spans="1:5" x14ac:dyDescent="0.25">
      <c r="A108" s="61" t="s">
        <v>86</v>
      </c>
      <c r="B108" s="61"/>
      <c r="C108" s="22">
        <f>(D69+D70+D71)/D23*100%</f>
        <v>0.22731209318515966</v>
      </c>
      <c r="D108" s="21"/>
      <c r="E108" s="21"/>
    </row>
    <row r="109" spans="1:5" x14ac:dyDescent="0.25">
      <c r="A109" s="1"/>
    </row>
    <row r="110" spans="1:5" x14ac:dyDescent="0.25">
      <c r="A110" s="59" t="s">
        <v>109</v>
      </c>
      <c r="B110" s="60"/>
      <c r="C110" s="60"/>
      <c r="D110" s="60"/>
      <c r="E110" s="60"/>
    </row>
    <row r="111" spans="1:5" x14ac:dyDescent="0.25">
      <c r="A111" s="6"/>
      <c r="B111" s="7"/>
      <c r="C111" s="7"/>
      <c r="D111" s="7"/>
      <c r="E111" s="7"/>
    </row>
    <row r="113" spans="1:5" x14ac:dyDescent="0.25">
      <c r="A113" s="35" t="s">
        <v>105</v>
      </c>
      <c r="B113" s="54"/>
      <c r="C113" s="54"/>
      <c r="D113" s="54"/>
      <c r="E113" s="54"/>
    </row>
    <row r="114" spans="1:5" x14ac:dyDescent="0.25">
      <c r="A114" s="35" t="s">
        <v>87</v>
      </c>
      <c r="B114" s="36"/>
      <c r="C114" s="36"/>
      <c r="D114" s="36"/>
      <c r="E114" s="36"/>
    </row>
  </sheetData>
  <mergeCells count="121">
    <mergeCell ref="D63:E63"/>
    <mergeCell ref="D61:E61"/>
    <mergeCell ref="D62:E62"/>
    <mergeCell ref="D59:E59"/>
    <mergeCell ref="B52:C52"/>
    <mergeCell ref="D52:E52"/>
    <mergeCell ref="B45:C45"/>
    <mergeCell ref="D45:E45"/>
    <mergeCell ref="B46:C46"/>
    <mergeCell ref="D46:E46"/>
    <mergeCell ref="B47:C47"/>
    <mergeCell ref="D47:E47"/>
    <mergeCell ref="B50:C50"/>
    <mergeCell ref="D50:E50"/>
    <mergeCell ref="B51:C51"/>
    <mergeCell ref="D51:E51"/>
    <mergeCell ref="B48:C48"/>
    <mergeCell ref="D48:E48"/>
    <mergeCell ref="B49:C49"/>
    <mergeCell ref="D49:E49"/>
    <mergeCell ref="A113:E113"/>
    <mergeCell ref="A114:E114"/>
    <mergeCell ref="D67:D68"/>
    <mergeCell ref="E67:E68"/>
    <mergeCell ref="D53:E53"/>
    <mergeCell ref="B53:C53"/>
    <mergeCell ref="A66:E66"/>
    <mergeCell ref="A67:A68"/>
    <mergeCell ref="B67:B68"/>
    <mergeCell ref="C67:C68"/>
    <mergeCell ref="A110:E110"/>
    <mergeCell ref="D55:E55"/>
    <mergeCell ref="B55:C55"/>
    <mergeCell ref="B64:C64"/>
    <mergeCell ref="D64:E64"/>
    <mergeCell ref="D56:E56"/>
    <mergeCell ref="A108:B108"/>
    <mergeCell ref="D57:E57"/>
    <mergeCell ref="B65:C65"/>
    <mergeCell ref="D65:E65"/>
    <mergeCell ref="D54:E54"/>
    <mergeCell ref="B54:C54"/>
    <mergeCell ref="D58:E58"/>
    <mergeCell ref="D60:E60"/>
    <mergeCell ref="B42:C42"/>
    <mergeCell ref="D42:E42"/>
    <mergeCell ref="B43:C43"/>
    <mergeCell ref="D43:E43"/>
    <mergeCell ref="B44:C44"/>
    <mergeCell ref="D44:E44"/>
    <mergeCell ref="B40:C40"/>
    <mergeCell ref="D40:E40"/>
    <mergeCell ref="B41:C41"/>
    <mergeCell ref="D41:E41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A11:C11"/>
    <mergeCell ref="D11:E11"/>
    <mergeCell ref="A22:C22"/>
    <mergeCell ref="D22:E22"/>
    <mergeCell ref="A23:C23"/>
    <mergeCell ref="D23:E23"/>
    <mergeCell ref="A24:E24"/>
    <mergeCell ref="A19:C19"/>
    <mergeCell ref="D19:E19"/>
    <mergeCell ref="A20:C20"/>
    <mergeCell ref="D20:E20"/>
    <mergeCell ref="A21:C21"/>
    <mergeCell ref="D21:E21"/>
    <mergeCell ref="A18:C18"/>
    <mergeCell ref="D18:E18"/>
    <mergeCell ref="A15:C15"/>
    <mergeCell ref="D15:E15"/>
    <mergeCell ref="A16:C16"/>
    <mergeCell ref="A1:D1"/>
    <mergeCell ref="A3:D3"/>
    <mergeCell ref="A5:D5"/>
    <mergeCell ref="A7:E7"/>
    <mergeCell ref="A8:C8"/>
    <mergeCell ref="D8:E8"/>
    <mergeCell ref="A12:C12"/>
    <mergeCell ref="D12:E12"/>
    <mergeCell ref="A13:C13"/>
    <mergeCell ref="D13:E13"/>
    <mergeCell ref="D16:E16"/>
    <mergeCell ref="A17:C17"/>
    <mergeCell ref="D17:E17"/>
    <mergeCell ref="A14:C14"/>
    <mergeCell ref="D14:E14"/>
    <mergeCell ref="A9:C9"/>
    <mergeCell ref="D9:E9"/>
    <mergeCell ref="A10:C10"/>
    <mergeCell ref="D10:E10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2020-05-12T11:53:31Z</dcterms:modified>
</cp:coreProperties>
</file>