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FORMA DA EMERGÊNCIA\LICITAÇÃO\"/>
    </mc:Choice>
  </mc:AlternateContent>
  <xr:revisionPtr revIDLastSave="0" documentId="8_{C8386F38-014F-4757-AE4B-645F7BDA4448}" xr6:coauthVersionLast="36" xr6:coauthVersionMax="36" xr10:uidLastSave="{00000000-0000-0000-0000-000000000000}"/>
  <bookViews>
    <workbookView xWindow="0" yWindow="0" windowWidth="20730" windowHeight="11760" tabRatio="506" xr2:uid="{00000000-000D-0000-FFFF-FFFF00000000}"/>
  </bookViews>
  <sheets>
    <sheet name="Planilha1" sheetId="1" r:id="rId1"/>
    <sheet name="Planilha2" sheetId="2" r:id="rId2"/>
  </sheets>
  <definedNames>
    <definedName name="_xlnm.Print_Area" localSheetId="0">Planilha1!$A$1:$F$206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9" i="1" l="1"/>
  <c r="F18" i="1"/>
  <c r="F131" i="1" l="1"/>
  <c r="F130" i="1"/>
  <c r="D129" i="1"/>
  <c r="F140" i="1"/>
  <c r="F138" i="1"/>
  <c r="F139" i="1"/>
  <c r="F143" i="1"/>
  <c r="F195" i="1"/>
  <c r="F198" i="1"/>
  <c r="F200" i="1"/>
  <c r="F193" i="1"/>
  <c r="F80" i="1" l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9" i="1"/>
  <c r="F132" i="1"/>
  <c r="F133" i="1"/>
  <c r="F134" i="1"/>
  <c r="F135" i="1"/>
  <c r="F136" i="1"/>
  <c r="F137" i="1"/>
  <c r="F141" i="1"/>
  <c r="F142" i="1"/>
  <c r="F144" i="1"/>
  <c r="F145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4" i="1"/>
  <c r="F165" i="1"/>
  <c r="F166" i="1"/>
  <c r="F167" i="1"/>
  <c r="F168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D169" i="1"/>
  <c r="F169" i="1" s="1"/>
  <c r="D128" i="1"/>
  <c r="F128" i="1" s="1"/>
  <c r="F84" i="1" l="1"/>
  <c r="D146" i="1"/>
  <c r="F146" i="1" s="1"/>
  <c r="F104" i="1"/>
  <c r="F86" i="1"/>
  <c r="F81" i="1"/>
  <c r="F22" i="1"/>
  <c r="F52" i="1" l="1"/>
  <c r="F25" i="1"/>
  <c r="F40" i="1"/>
  <c r="F39" i="1"/>
  <c r="F15" i="1" l="1"/>
  <c r="F16" i="1"/>
  <c r="F20" i="1"/>
  <c r="F68" i="1"/>
  <c r="F70" i="1"/>
  <c r="F71" i="1"/>
  <c r="F55" i="1"/>
  <c r="F56" i="1"/>
  <c r="F57" i="1"/>
  <c r="F58" i="1"/>
  <c r="F59" i="1"/>
  <c r="F60" i="1"/>
  <c r="F61" i="1"/>
  <c r="F62" i="1"/>
  <c r="F49" i="1"/>
  <c r="F43" i="1"/>
  <c r="F23" i="1"/>
  <c r="F24" i="1"/>
  <c r="F26" i="1"/>
  <c r="F28" i="1"/>
  <c r="F29" i="1"/>
  <c r="F31" i="1"/>
  <c r="F32" i="1"/>
  <c r="F33" i="1"/>
  <c r="F34" i="1"/>
  <c r="F35" i="1"/>
  <c r="F38" i="1"/>
  <c r="F72" i="1"/>
  <c r="F73" i="1"/>
  <c r="F74" i="1"/>
  <c r="F75" i="1"/>
  <c r="F42" i="1"/>
  <c r="F47" i="1"/>
  <c r="F48" i="1"/>
  <c r="F44" i="1"/>
  <c r="F50" i="1"/>
  <c r="F51" i="1"/>
  <c r="F45" i="1"/>
  <c r="F46" i="1"/>
  <c r="F63" i="1"/>
  <c r="F64" i="1"/>
  <c r="F65" i="1"/>
  <c r="F77" i="1"/>
  <c r="F82" i="1"/>
  <c r="F83" i="1"/>
  <c r="F85" i="1"/>
  <c r="F79" i="1"/>
  <c r="F78" i="1"/>
  <c r="F91" i="1"/>
  <c r="F92" i="1"/>
  <c r="F93" i="1"/>
  <c r="F94" i="1"/>
  <c r="F95" i="1"/>
  <c r="F96" i="1"/>
  <c r="F97" i="1"/>
  <c r="F98" i="1"/>
  <c r="F90" i="1"/>
  <c r="F99" i="1"/>
  <c r="F100" i="1"/>
  <c r="F105" i="1"/>
  <c r="F106" i="1"/>
  <c r="F107" i="1"/>
  <c r="F101" i="1"/>
  <c r="F112" i="1"/>
  <c r="F186" i="1"/>
  <c r="F187" i="1"/>
  <c r="F188" i="1"/>
  <c r="F189" i="1"/>
  <c r="F190" i="1"/>
  <c r="F201" i="1"/>
  <c r="F204" i="1"/>
  <c r="F14" i="1"/>
  <c r="D163" i="1"/>
  <c r="F163" i="1" s="1"/>
  <c r="D89" i="1"/>
  <c r="F89" i="1" s="1"/>
  <c r="D69" i="1"/>
  <c r="F69" i="1" s="1"/>
  <c r="D27" i="1"/>
  <c r="F27" i="1" s="1"/>
  <c r="D21" i="1"/>
  <c r="F21" i="1" s="1"/>
  <c r="F185" i="1" l="1"/>
  <c r="F88" i="1"/>
  <c r="F203" i="1"/>
  <c r="F13" i="1"/>
  <c r="F206" i="1" l="1"/>
</calcChain>
</file>

<file path=xl/sharedStrings.xml><?xml version="1.0" encoding="utf-8"?>
<sst xmlns="http://schemas.openxmlformats.org/spreadsheetml/2006/main" count="468" uniqueCount="298">
  <si>
    <t>DESCRIÇÃO DOS SERVIÇOS</t>
  </si>
  <si>
    <t>UN.</t>
  </si>
  <si>
    <t>QUANT.</t>
  </si>
  <si>
    <t>PREÇO COM BDI (R$)</t>
  </si>
  <si>
    <t>VALOR (R$)</t>
  </si>
  <si>
    <t>SERVIÇOS PRELIMINARES</t>
  </si>
  <si>
    <t>Placa de obra em chapa de aço galvanizado, Padrão Governo Federal</t>
  </si>
  <si>
    <t>m²</t>
  </si>
  <si>
    <t>Tapume de chapa de madeira compensada, espessura 6mm e h= 2,20m</t>
  </si>
  <si>
    <t>Barracão provisório para deposito</t>
  </si>
  <si>
    <t>PRÉDIO DA EMERGÊNCIA</t>
  </si>
  <si>
    <t>Demolição de alvenaria</t>
  </si>
  <si>
    <t>Retirada das calhas</t>
  </si>
  <si>
    <t>m</t>
  </si>
  <si>
    <t>CARGA MANUAL DE ENTULHO EM CAMINHAO BASCULANTE 6 M3</t>
  </si>
  <si>
    <t>m³</t>
  </si>
  <si>
    <t xml:space="preserve">RETIRADA DE ENTULHOS COM CAMINHÃO BASCULANTE </t>
  </si>
  <si>
    <t>un</t>
  </si>
  <si>
    <t>Disjuntor monopolar termomagnético 10A, fornecimento e instalação</t>
  </si>
  <si>
    <t>Disjuntor monopolar termomagnético 20A, fornecimento e instalação</t>
  </si>
  <si>
    <t>Disjuntor monopolar termomagnético 30A, fornecimento e instalação</t>
  </si>
  <si>
    <t>Eletroduto PVC flexível corrugado reforçado Ø 25mm, fornecimento e instalação</t>
  </si>
  <si>
    <t>Eletroduto PVC flexível corrugado reforçado Ø 32mm, fornecimento e instalação</t>
  </si>
  <si>
    <t>Eletroduto PVC rígido roscável  Ø20mm (1/2"), fornecimento e instalação</t>
  </si>
  <si>
    <t>Cabo de cobre flexível, isolado, seção de 2,5mm²; anti-chama 450/750V</t>
  </si>
  <si>
    <t>Cabo de cobre flexível, isolado, seção de 4mm²; anti-chama 450/750V</t>
  </si>
  <si>
    <t>LIMPEZA FORRO DE MADEIRA - PREPARAÇÃO PARA PINTURA</t>
  </si>
  <si>
    <t>LIMPEZA/PREPARO SUPERFICIE CONCRETO P/PINTURA</t>
  </si>
  <si>
    <t>Rasgo em alvenaria - eletroduto corrugado para instalação de interruptor e tomadas na sala de reanimação</t>
  </si>
  <si>
    <t>EMBOÇO, PARA RECEBIMENTO DE CERÂMICA, EM ARGAMASSA TRAÇO 1:2:8, PREPARO MANUAL, APLICADO MANUALMENTE EM FACES INTERNAS DE PAREDES, PARA AMBIENTE COM ÁREA  ENTRE 5M2 E 10M2, ESPESSURA DE 20MM, COM EXECUÇÃO DE TALISCAS. AF_06/2014</t>
  </si>
  <si>
    <t>AMPLIAÇÃO SALA DE REANIMAÇÃO</t>
  </si>
  <si>
    <t>REVESTIMENTO CERÂMICO PARA PAREDES INTERNAS COM PLACAS TIPO ESMALTADA EXTRA DE DIMENSÕES 33X45 CM APLICADAS EM AMBIENTES DE ÁREA MAIOR QUE 5 M² NA ALTURA INTEIRA DAS PAREDES. AF_06/2014</t>
  </si>
  <si>
    <t>REVESTIMENTO CERÂMICO PARA PISO COM PLACAS TIPO PORCELANATO DE DIMENSÕES 45X45 CM APLICADA EM AMBIENTES DE ÁREA MAIOR QUE 10 M². AF_06/2014</t>
  </si>
  <si>
    <t>PORTAS DE MADEIRA</t>
  </si>
  <si>
    <t>Meia cana para acabamento de forro de madeira</t>
  </si>
  <si>
    <t xml:space="preserve">Calha de alumínio, inclusive descidas - fornecimento e instalação   </t>
  </si>
  <si>
    <t>SERVIÇOS DIVERSOS</t>
  </si>
  <si>
    <t>Recuperação de reboco</t>
  </si>
  <si>
    <t>JUNTA DILATACAO ELASTICA PARA CONCRETO (FUGENBAND) O-12, ATE 5 MCA</t>
  </si>
  <si>
    <t>PINTURA</t>
  </si>
  <si>
    <t>PREPAPARAÇÃO PARA PINTURA DAS PAREDES COM MASSA ACRÍLICA, UMA DEMÃO</t>
  </si>
  <si>
    <t>APLICAÇÃO MANUAL DE PINTURA COM TINTA LÁTEX ACRÍLICA EM PAREDES, DUAS DEMÃOS. AF_06/2014</t>
  </si>
  <si>
    <t>Pintura do teto</t>
  </si>
  <si>
    <t>INSTALAÇÕES ELÉTRICAS</t>
  </si>
  <si>
    <t>PLAFON COM BOCAL DE PORCELANA - BEIRAL</t>
  </si>
  <si>
    <t>Tomada universal, 2P+T, 10A/250V, com suporte e placa, fornecimento e instalação</t>
  </si>
  <si>
    <t>Interruptor simples 10A, com suporte e placa, fornecimento e instalação</t>
  </si>
  <si>
    <t>CORREDOR DE TRANSIÇÃO ENTRE A EMERGÊNCIA E UBS</t>
  </si>
  <si>
    <t>CAIXA DE INSPEÇÃO EM CONCRETO PRÉ-MOLDADO DN 60CM COM TAMPA H= 60CM - FORNECIMENTO E INSTALACAO</t>
  </si>
  <si>
    <t>Demolição de concreto (rampa de acesso ao prédio e calçada em torno da edificação) para execução da drenagem</t>
  </si>
  <si>
    <t>Escavação para rebaixamento do nível do terreno</t>
  </si>
  <si>
    <t>PRÉDIO ADMINISTRATIVO</t>
  </si>
  <si>
    <t xml:space="preserve">IMPERMEABILIZACAO DE SUPERFICIE COM MANTA ASFALTICA (COM POLIMEROS TIPO APP), E=4 MM INCLUSIVE DESCIDAS DE DRENAGEM PLUVIAL </t>
  </si>
  <si>
    <t>PINTURA EPOXI, DUAS DEMAOS</t>
  </si>
  <si>
    <t>PINTURA ESMALTE FOSCO EM MADEIRA, DUAS DEMAOS</t>
  </si>
  <si>
    <t xml:space="preserve">GRAMPEAMENTO DE ALVENARIA </t>
  </si>
  <si>
    <t>LIMPEZA DE REVESTIMENTO EM PAREDE C/ SOLUCAO DE ACIDO MURIATICO/AMONIA PARA FACHADAS E PLATIBANDA</t>
  </si>
  <si>
    <t>Rasgo em alvenaria - embutir dreno de ar condicionado</t>
  </si>
  <si>
    <t>Chapisco em parede interna com argamassa traço 1:3 (cimento e areia)</t>
  </si>
  <si>
    <t>Reboco - Massa Única  - Emboço de parede interna com argamassa traço 1:2:8 (cimento, cal e areia), espessura 2,5cm</t>
  </si>
  <si>
    <t>ELETRODUTO RÍGIDO ROSCÁVEL, PVC, DN 25 MM (3/4"), PARA REDE DE LÓGICA, INSTALADO EM PAREDE - FORNECIMENTO E INSTALAÇÃO - INCLUSIVE CONEXÕES</t>
  </si>
  <si>
    <t>AMPLIAÇÃO DA FARMÁCIA DA UBS</t>
  </si>
  <si>
    <t>ESTRUTURA DE CONCRETO</t>
  </si>
  <si>
    <t>FUNDAÇÕES</t>
  </si>
  <si>
    <t>ESTACA PRÉ-MOLDADA DE CONCRETO, SEÇÃO QUADRADA, CAPACIDADE DE 25 TONELADAS COMPRIMENTO TOTAL CRAVADO ACIMA DE 12M, BATE-ESTACAS POR GRAVIDADE SOBRE ROLOS (EXCLUSIVE MOBILIZAÇÃO E DESMOBILIZAÇÃO). AF_03/2016</t>
  </si>
  <si>
    <t>CONCRETO ARMADO - BLOCO</t>
  </si>
  <si>
    <t>EXECUÇÃO DE ESTRUTURAS DE CONCRETO ARMADO, PARA EDIFICAÇÃO INSTITUCIONAL TÉRREA, FCK = 25 MPA. AF_01/2017</t>
  </si>
  <si>
    <t>CONCRETO ARMADO - VIGAS BALDRAMES</t>
  </si>
  <si>
    <t>SUPERESTRUTURA</t>
  </si>
  <si>
    <t>CONCRETO ARMADO - PILARES</t>
  </si>
  <si>
    <t>CONCRETO ARMADO - VIGAS SUPERIORES</t>
  </si>
  <si>
    <t>IMPERMEABILIZAÇÃO</t>
  </si>
  <si>
    <t>Impermeabilização de superfície com tinta betuminosa em fundações, 2 demãos</t>
  </si>
  <si>
    <t>REVESTIMENTOS</t>
  </si>
  <si>
    <t>PAVIMENTAÇÃO</t>
  </si>
  <si>
    <t>Camada regularizadora com preparo mecânico, espessura 3cm</t>
  </si>
  <si>
    <t>ESQUADRIAS</t>
  </si>
  <si>
    <t>Retirada de Janela CORRER 4FL dimensões 206X130cm</t>
  </si>
  <si>
    <t>Recolocação de Janela CORRER 4FL dimensões 206X130cm</t>
  </si>
  <si>
    <t>JANELA DE ALUMÍNIO MAXIM-AR, FIXAÇÃO COM CONTRAMARCO, COM VIDROS, PADRONIZADA. AF_07/2016</t>
  </si>
  <si>
    <t>SISTEMAS DE COBERTURA</t>
  </si>
  <si>
    <t>INSTALAÇÃO ELÉTRICA - 220V</t>
  </si>
  <si>
    <t>Luminárias 2x40W de sobrepor completa, fornecimento e instalação</t>
  </si>
  <si>
    <t>GARAGEM DE VEÍCULOS DA SAÚDE</t>
  </si>
  <si>
    <t>GALPÃO PRÉ-MOLDADO DE CONCRETO - DIMENSÕES 30X10X4metros (largura, profundidade e altura) Materiais, acessórios, equipamentos e mão de obra necessária à execução da estrutura PRÉ-MOLDADA, bem como sua montagem e outros serviços ora contratado. - A estrutura será executada em conformidade com as Normas Brasileiras NBR 9062 - Concreto Pré - moldado e NBR 6118 - Concreto armado. - Fornecimento de material para fundação.
- Fornecimento da ART referente à estrutura - Garantia de 5 (cinco) anos pela solidez e segurança dos trabalhos executados, bem como dos materiais empregados, de acordo com o artigo 1.245 do código civil.</t>
  </si>
  <si>
    <t>MOBILIZACAO E INSTALACAO DE 01  EQUIPAMENTO DE ESTAQUEAMENTO, DISTANCIA ACIMA DE 20KM</t>
  </si>
  <si>
    <t xml:space="preserve">CORTE E REPARO DE CABEÇA DE ESTACA </t>
  </si>
  <si>
    <t>PISO DE CONCRETO COM CONCRETO MOLDADO IN LOCO, USINADO, ACABAMENTO CONVENCIONAL, ESPESSURA 10 CM, ARMADO. AF_07/2016</t>
  </si>
  <si>
    <t>ESCADA EM CONCRETO ARMADO, FCK = 15 MPA, MOLDADA IN LOCO</t>
  </si>
  <si>
    <t>SERVIÇOS FINAIS</t>
  </si>
  <si>
    <t>Limpeza FINAL DA OBRA</t>
  </si>
  <si>
    <t>ITEM</t>
  </si>
  <si>
    <t>A</t>
  </si>
  <si>
    <t>FORRO</t>
  </si>
  <si>
    <t xml:space="preserve">Alvenaria de vedação com blocos cerâmicos furados </t>
  </si>
  <si>
    <t>ALVENARIA DE VEDAÇÃO DE BLOCOS CERÂMICOS FURADOS</t>
  </si>
  <si>
    <t>Pintura do forro - beiral COM TINTA ESMALTE SINTÉTICO BRILHANTE</t>
  </si>
  <si>
    <t>Pintura das esquadrias existentes</t>
  </si>
  <si>
    <t xml:space="preserve">Aplicação de fundo preparador das esquadrias e forro </t>
  </si>
  <si>
    <t xml:space="preserve">Suporte para ar condicionado em PVC capacidade até 18.000btus </t>
  </si>
  <si>
    <t>Recolocação de azulejos nos locais danificados</t>
  </si>
  <si>
    <t>VERGA E CONTRA VERGA</t>
  </si>
  <si>
    <t>Remoção do piso cerâmico das Salas de Reanimação e Internação de Curta duração</t>
  </si>
  <si>
    <t>Demolição de revestimento cerâmico, forma manual, sem reaproveitamento - banheiro</t>
  </si>
  <si>
    <t xml:space="preserve">NIVELAMENTO DE CAIXA DE INSPEÇÃO EM CONCRETO PRÉ-MOLDADO </t>
  </si>
  <si>
    <t>QUADRO DE DISTRIBUICAO DE ENERGIA EM CHAPA DE ACO GALVANIZADO, PARA 12 DISJUNTORES TERMOMAGNETICOS MONOPOLARES, COM BARRAMENTO TRIFASICO E NEUTRO - FORNECIMENTO E INSTALACAO</t>
  </si>
  <si>
    <t>LIMPEZA/PREPARO SUPERFICIE P/PINTURA DAS PAREDES</t>
  </si>
  <si>
    <t xml:space="preserve">Calha de concreto com grelha de concreto, fornecimento e instalação </t>
  </si>
  <si>
    <t>VEDAÇÃO</t>
  </si>
  <si>
    <t xml:space="preserve">RODAPÉ CERÂMICO DE 7CM DE ALTURA COM PLACAS TIPO ESMALTADA EXTRA DE DIMENSÕES 60X60CM. </t>
  </si>
  <si>
    <t>APLICAÇÃO DE FUNDO SELADOR LÁTEX PVA EM PAREDES, UMA DEMÃO</t>
  </si>
  <si>
    <t>APLICAÇÃO DE FUNDO SELADOR LÁTEX PVA EM PAREDES, UMA DEMÃO - PAREDES NOVAS</t>
  </si>
  <si>
    <t>Forro de madeira para beiral - primeira qualidade</t>
  </si>
  <si>
    <t xml:space="preserve">TABEIRA DE MADEIRA LEI, 1A QUALIDADE 2,5X30,0CM </t>
  </si>
  <si>
    <t>EMASSAMENTO DE PORTAS, DUAS DEMÃOS</t>
  </si>
  <si>
    <t>SALA DOS MOTORISTAS</t>
  </si>
  <si>
    <t>SOLEIRA DE GRANITO</t>
  </si>
  <si>
    <t>Porta VAI E VEM COM VIDRO NAS DUAS FOLHAS de madeira para pintura, semi-oca (leve ou média), dimensões 160x210cm - 2 FOLHAS, espessura 3,5cm; incluso dobradiças, batentes, fechadura e visor de vidro</t>
  </si>
  <si>
    <t>Porta VAI E VEM COM VIDRO NAS DUAS FOLHAS de madeira para pintura, semi-oca (leve ou média), dimensões 120x210cm - 2 FOLHAS, espessura 3,5cm; incluso dobradiças, batentes, fechadura e visor de vidro</t>
  </si>
  <si>
    <t>EXECUÇÃO MOCHETA P/ TUBULAÇÃO DE AR CONDICIONADO</t>
  </si>
  <si>
    <t>PORTA DE ALUMÍNIO DE ABRIR TIPO VENEZIANA PARA MANUTENÇÃO DO TELHADO COM VEDAÇÃO, COM GUARNIÇÃO, FIXAÇÃO COM PARAFUSOS - FORNECIMENTO E INSTALAÇÃO</t>
  </si>
  <si>
    <t>Soleira em granito, espessura 2cm</t>
  </si>
  <si>
    <t>Placa de proteção de impacto EM AÇO INOX para portas de acordo com a NBR9050, protege a porta contra impactos. Espessura de 0.8 mm instalada com parafusos - 60x40cm - instalada na parte inferior e centro de cada folha</t>
  </si>
  <si>
    <t>Placa de proteção de impacto EM AÇO INOX para portas de acordo com a NBR9050, protege a porta contra impactos. Espessura de 0.8 mm instalada com parafusos - 80x40cm - instalada na parte inferior e centro de cada folha</t>
  </si>
  <si>
    <t>MEIO-FIO EM CONCRETO PRÉ-FABRICADO, DIMENSÕES 100X15X13X30 CM (COMPRIMENTO X BASE INFERIOR X BASE SUPERIOR X ALTURA)</t>
  </si>
  <si>
    <t>ÁREA EXTERNA</t>
  </si>
  <si>
    <t xml:space="preserve">EXECUÇÃO DE PASSEIO EM PISO INTERTRAVADO, COM BLOCO RETANGULAR COLORIDO DE 20 X 10 CM, ESPESSURA 6 CM. </t>
  </si>
  <si>
    <t>Relocação de CAIXA DE INSPEÇÃO EM ALVENARIA DE TIJOLO MACIÇO 60X60X60CM, REVESTIDA INTERNAMENTO COM BARRA LISA (CIMENTO E AREIA, TRAÇO 1:4) E=2,0CM, COM TAMPA PRÉ-MOLDADA DE CONCRETO E FUNDO DE CONCRETO 15MPA TIPO C - ESCAVAÇÃO E CONFECÇÃO</t>
  </si>
  <si>
    <t>Remoção de caixa de inspeção</t>
  </si>
  <si>
    <t>Retirada de PISO INTERTRAVADO CONCRETO, DE FORMA MANUAL COM REAPROVEITAMENTO</t>
  </si>
  <si>
    <t>Retirada de meio fio, DE FORMA MANUAL, COM REAPROVEITAMENTO</t>
  </si>
  <si>
    <t xml:space="preserve">Porta de VIDRO INCOLOR TEMPERADO 10MM dimensões 180x210cm - 2 FOLHAS ABRIR PARA FORA, incluso dobradiças e fechaduras na duas folhas </t>
  </si>
  <si>
    <t>FABRICAÇÃO E INSTALAÇÃO DE ESTRUTURA DE MADEIRA NÃO APARELHADA PARA TELHADO COM TELHA ONDULADA DE FIBROCIMENTO, INCLUSO TRANSPORTE VERTICAL</t>
  </si>
  <si>
    <t>BEIRAL DE CONCRETO - LARGURA DE 30CM, ESPESSURA 12CM</t>
  </si>
  <si>
    <t>RUFO EM CHAPA DE AÇO GALVANIZADO NÚMERO 24, CORTE DE 25 CM, INCLUSO TRANSPORTE VERTICAL</t>
  </si>
  <si>
    <t>PAREDE COM PLACAS DE GESSO ACARTONADO (DRYWALL), PARA USO INTERNO, COM DUAS FACES SIMPLES E ESTRUTURA METÁLICA COM GUIAS SIMPLES</t>
  </si>
  <si>
    <t>Porta de madeira para pintura, semi-oca (leve ou média), dimensões 80x210cm - espessura 3,5cm; incluso dobradiças, batentes, vistas e fechadura</t>
  </si>
  <si>
    <t>CONTENÇÃO COM ALVENARIA DE VEDAÇÃO DE BLOCOS VAZADOS DE CONCRETO DE 9X19X39CM (ESPESSURA 9CM) DE PAREDES E ARGAMASSA DE ASSENTAMENTO COM PREPARO MANUAL</t>
  </si>
  <si>
    <t>FORRO EM DRYWALL, PARA AMBIENTES COMERCIAIS, INCLUSIVE ESTRUTURA DE FIXAÇÃO</t>
  </si>
  <si>
    <t>TELHAMENTO COM TELHA ONDULADA DE FIBROCIMENTO E = 6 MM, COM RECOBRIMENTO LATERAL DE 1 1/4 DE ONDA PARA TELHADO COM INCLINAÇÃO MÁXIMA DE 10°, COM ATÉ 2 ÁGUAS, INCLUSO IÇAMENTO</t>
  </si>
  <si>
    <t xml:space="preserve">CALHA EM CHAPA DE AÇO GALVANIZADO NÚMERO 24, DESENVOLVIMENTO DE 33 CM, INCLUSO TRANSPORTE VERTICAL </t>
  </si>
  <si>
    <t>PISO EM PORCELANATO RETIFICADO EXTRA, FORMATO MENOR OU IGUAL A 2025 CM2</t>
  </si>
  <si>
    <t>APLICAÇÃO E LIXAMENTO DE MASSA LÁTEX EM TETO, DUAS DEMÃOS. AF_06/2014</t>
  </si>
  <si>
    <t>APLICAÇÃO E LIXAMENTO DE MASSA LÁTEX EM PAREDES, DUAS DEMÃOS. AF_06/2014</t>
  </si>
  <si>
    <t>PINTURA TETO</t>
  </si>
  <si>
    <t>RECUPERAÇÃO DO REBOCO DANIFICADO COM INFILTRAÇÕES - DEMOLIÇÃO DE ARGAMASSAS, DE FORMA MANUAL, SEM REAPROVEITAMENTO</t>
  </si>
  <si>
    <t>APLICAÇÃO MANUAL DE PINTURA COM TINTA LÁTEX ACRÍLICA EM PAREDES, DUAS DEMÃOS</t>
  </si>
  <si>
    <t>ADAPTAÇÕES DA TUBULAÇÃO DE ÁGUA COM TUBO DE PVC, SOLDÁVEL, DN 25 MM, INSTALADO EM RAMAL OU SUB-RAMAL DE ÁGUA - FORNECIMENTO E INSTALAÇÃO</t>
  </si>
  <si>
    <t>ADAPTAÇÕES DA TUBULAÇÃO DE ÁGUA COM TUBO DE PVC, SOLDÁVEL, DN 32 MM, INSTALADO EM RAMAL OU SUB-RAMAL DE ÁGUA - FORNECIMENTO E INSTALAÇÃO</t>
  </si>
  <si>
    <t>PREENCHIMENTO DOS BLOCOS COM CONCRETO FCK = 15MPA, TRAÇO 1:3,4:3,5 (CIMENTO/ AREIA MÉDIA/ BRITA 1)  - PREPARO MANUAL</t>
  </si>
  <si>
    <t>Demolição de gesso acartonado</t>
  </si>
  <si>
    <t xml:space="preserve">       Prefeitura Municipal de Antônio Carlos</t>
  </si>
  <si>
    <t>LOCAL: Rua 6 DE NOVEMBRO - CENTRO</t>
  </si>
  <si>
    <t>REFORMA DOS PRÉDIOS DA SAÚDE</t>
  </si>
  <si>
    <t>1.1</t>
  </si>
  <si>
    <t>1.2</t>
  </si>
  <si>
    <t>1.3</t>
  </si>
  <si>
    <t>2.1</t>
  </si>
  <si>
    <t>7.1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</si>
  <si>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</si>
  <si>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</si>
  <si>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</si>
  <si>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</si>
  <si>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</si>
  <si>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</si>
  <si>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</si>
  <si>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</si>
  <si>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</si>
  <si>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</si>
  <si>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</si>
  <si>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</si>
  <si>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</si>
  <si>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</si>
  <si>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</si>
  <si>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</si>
  <si>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</si>
  <si>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</si>
  <si>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</si>
  <si>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</si>
  <si>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</si>
  <si>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</si>
  <si>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</si>
  <si>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</si>
  <si>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</si>
  <si>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DATA BASE: 07/2018 - BDI 24% e BDI DIFERENCIADO 16% (ITEM 6.1)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</si>
  <si>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</si>
  <si>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</si>
  <si>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</si>
  <si>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</si>
  <si>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</si>
  <si>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</si>
  <si>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</si>
  <si>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</si>
  <si>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</si>
  <si>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</si>
  <si>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</si>
  <si>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</si>
  <si>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</si>
  <si>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</si>
  <si>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</si>
  <si>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</si>
  <si>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</si>
  <si>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</si>
  <si>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</si>
  <si>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</si>
  <si>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</si>
  <si>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</si>
  <si>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</si>
  <si>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</si>
  <si>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</si>
  <si>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</si>
  <si>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</si>
  <si>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</si>
  <si>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</si>
  <si>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</si>
  <si>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</si>
  <si>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</si>
  <si>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</si>
  <si>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</si>
  <si>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</si>
  <si>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</si>
  <si>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5.47</t>
  </si>
  <si>
    <t>2.48</t>
  </si>
  <si>
    <t>2.49</t>
  </si>
  <si>
    <t>2.50</t>
  </si>
  <si>
    <t>2.51</t>
  </si>
  <si>
    <t>2.52</t>
  </si>
  <si>
    <t>2.53</t>
  </si>
  <si>
    <t>2.54</t>
  </si>
  <si>
    <t>2.55</t>
  </si>
  <si>
    <t>4.1</t>
  </si>
  <si>
    <t>5.2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</si>
  <si>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</si>
  <si>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</si>
  <si>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</si>
  <si>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</si>
  <si>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</si>
  <si>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</si>
  <si>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</si>
  <si>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</si>
  <si>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</si>
  <si>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</si>
  <si>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</si>
  <si>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</si>
  <si>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</si>
  <si>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</si>
  <si>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</si>
  <si>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</si>
  <si>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5.1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</si>
  <si>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</si>
  <si>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</si>
  <si>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</si>
  <si>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</si>
  <si>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</si>
  <si>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</si>
  <si>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</si>
  <si>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</si>
  <si>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</si>
  <si>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</si>
  <si>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</si>
  <si>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</si>
  <si>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</si>
  <si>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</si>
  <si>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</si>
  <si>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</si>
  <si>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</si>
  <si>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</si>
  <si>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</si>
  <si>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</si>
  <si>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</si>
  <si>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</si>
  <si>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</si>
  <si>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</si>
  <si>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</si>
  <si>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</si>
  <si>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</si>
  <si>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</si>
  <si>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</si>
  <si>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</si>
  <si>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</si>
  <si>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</si>
  <si>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</si>
  <si>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</si>
  <si>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</si>
  <si>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</si>
  <si>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</si>
  <si>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</si>
  <si>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</si>
  <si>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</si>
  <si>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</si>
  <si>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</si>
  <si>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</si>
  <si>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</si>
  <si>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5.48</t>
  </si>
  <si>
    <t>5.49</t>
  </si>
  <si>
    <t>5.50</t>
  </si>
  <si>
    <t>5.51</t>
  </si>
  <si>
    <t>Elaborada por Silvia Tessari - Engenheira Civil - CREA/SC 76.990-7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</si>
</sst>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20"/>
      <color theme="0"/>
      <name val="Calibri"/>
      <family val="2"/>
      <scheme val="minor"/>
    </font>
    <font>
      <sz val="8"/>
      <name val="Calibri"/>
      <family val="2"/>
    </font>
    <font>
      <b/>
      <sz val="18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96">
    <xf numFmtId="0" fontId="0" fillId="0" borderId="0" xfId="0"/>
    <xf numFmtId="164" fontId="6" fillId="0" borderId="0" xfId="4" applyNumberFormat="1" applyFont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164" fontId="4" fillId="0" borderId="0" xfId="4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49" fontId="4" fillId="2" borderId="1" xfId="5" applyNumberFormat="1" applyFont="1" applyFill="1" applyBorder="1" applyAlignment="1">
      <alignment horizontal="center" vertical="center"/>
    </xf>
    <xf numFmtId="164" fontId="4" fillId="2" borderId="1" xfId="4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4" fontId="7" fillId="0" borderId="0" xfId="4" applyNumberFormat="1" applyFont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vertical="center"/>
    </xf>
    <xf numFmtId="164" fontId="8" fillId="3" borderId="3" xfId="4" applyNumberFormat="1" applyFont="1" applyFill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164" fontId="6" fillId="0" borderId="3" xfId="1" quotePrefix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164" fontId="4" fillId="3" borderId="3" xfId="4" applyNumberFormat="1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vertical="center"/>
    </xf>
    <xf numFmtId="0" fontId="6" fillId="0" borderId="3" xfId="5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4" borderId="3" xfId="2" applyFont="1" applyFill="1" applyBorder="1" applyAlignment="1">
      <alignment horizontal="center" vertical="center" wrapText="1"/>
    </xf>
    <xf numFmtId="164" fontId="6" fillId="0" borderId="3" xfId="4" applyNumberFormat="1" applyFont="1" applyFill="1" applyBorder="1" applyAlignment="1">
      <alignment horizontal="right" vertical="center"/>
    </xf>
    <xf numFmtId="0" fontId="4" fillId="0" borderId="3" xfId="5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5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6" fillId="0" borderId="3" xfId="0" applyFont="1" applyBorder="1" applyAlignment="1">
      <alignment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wrapText="1"/>
    </xf>
    <xf numFmtId="0" fontId="4" fillId="0" borderId="3" xfId="2" applyFont="1" applyFill="1" applyBorder="1" applyAlignment="1">
      <alignment vertical="center"/>
    </xf>
    <xf numFmtId="164" fontId="4" fillId="0" borderId="3" xfId="4" applyNumberFormat="1" applyFont="1" applyFill="1" applyBorder="1" applyAlignment="1">
      <alignment vertical="center"/>
    </xf>
    <xf numFmtId="0" fontId="6" fillId="0" borderId="3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3" xfId="5" applyFont="1" applyFill="1" applyBorder="1" applyAlignment="1">
      <alignment vertical="center" wrapText="1"/>
    </xf>
    <xf numFmtId="0" fontId="6" fillId="0" borderId="3" xfId="5" applyFont="1" applyFill="1" applyBorder="1" applyAlignment="1">
      <alignment vertical="center"/>
    </xf>
    <xf numFmtId="0" fontId="4" fillId="0" borderId="3" xfId="5" applyFont="1" applyFill="1" applyBorder="1" applyAlignment="1">
      <alignment vertical="center"/>
    </xf>
    <xf numFmtId="164" fontId="4" fillId="0" borderId="3" xfId="6" applyNumberFormat="1" applyFont="1" applyFill="1" applyBorder="1" applyAlignment="1">
      <alignment vertical="center"/>
    </xf>
    <xf numFmtId="164" fontId="6" fillId="0" borderId="3" xfId="4" applyNumberFormat="1" applyFont="1" applyBorder="1" applyAlignment="1">
      <alignment horizontal="right" vertical="center"/>
    </xf>
    <xf numFmtId="164" fontId="6" fillId="0" borderId="3" xfId="4" applyNumberFormat="1" applyFont="1" applyFill="1" applyBorder="1" applyAlignment="1">
      <alignment vertical="center"/>
    </xf>
    <xf numFmtId="0" fontId="4" fillId="3" borderId="3" xfId="2" applyFont="1" applyFill="1" applyBorder="1" applyAlignment="1">
      <alignment vertical="center" wrapText="1"/>
    </xf>
    <xf numFmtId="165" fontId="9" fillId="2" borderId="3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5" fontId="4" fillId="3" borderId="3" xfId="4" applyNumberFormat="1" applyFont="1" applyFill="1" applyBorder="1" applyAlignment="1">
      <alignment vertical="center"/>
    </xf>
    <xf numFmtId="165" fontId="4" fillId="2" borderId="3" xfId="1" quotePrefix="1" applyNumberFormat="1" applyFont="1" applyFill="1" applyBorder="1" applyAlignment="1">
      <alignment horizontal="right" vertical="center"/>
    </xf>
    <xf numFmtId="164" fontId="8" fillId="0" borderId="0" xfId="4" applyNumberFormat="1" applyFont="1" applyAlignment="1">
      <alignment horizontal="center" vertical="center"/>
    </xf>
    <xf numFmtId="49" fontId="4" fillId="2" borderId="5" xfId="5" applyNumberFormat="1" applyFont="1" applyFill="1" applyBorder="1" applyAlignment="1">
      <alignment horizontal="center" vertical="center"/>
    </xf>
    <xf numFmtId="0" fontId="2" fillId="0" borderId="0" xfId="0" applyFont="1"/>
    <xf numFmtId="0" fontId="10" fillId="0" borderId="0" xfId="0" applyFont="1"/>
    <xf numFmtId="0" fontId="6" fillId="0" borderId="6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left" vertical="center" wrapText="1"/>
    </xf>
    <xf numFmtId="164" fontId="6" fillId="0" borderId="6" xfId="1" quotePrefix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0" fillId="0" borderId="0" xfId="0" applyBorder="1"/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164" fontId="7" fillId="0" borderId="7" xfId="4" applyNumberFormat="1" applyFont="1" applyFill="1" applyBorder="1" applyAlignment="1">
      <alignment horizontal="right" vertical="center"/>
    </xf>
    <xf numFmtId="164" fontId="6" fillId="0" borderId="7" xfId="1" quotePrefix="1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wrapText="1"/>
    </xf>
    <xf numFmtId="164" fontId="6" fillId="0" borderId="7" xfId="4" applyNumberFormat="1" applyFont="1" applyFill="1" applyBorder="1" applyAlignment="1">
      <alignment horizontal="right" vertical="center"/>
    </xf>
    <xf numFmtId="0" fontId="6" fillId="0" borderId="0" xfId="0" applyFont="1" applyAlignment="1">
      <alignment wrapText="1"/>
    </xf>
    <xf numFmtId="0" fontId="4" fillId="0" borderId="3" xfId="0" applyFont="1" applyFill="1" applyBorder="1" applyAlignment="1">
      <alignment wrapText="1"/>
    </xf>
    <xf numFmtId="0" fontId="2" fillId="0" borderId="0" xfId="0" applyFont="1" applyFill="1"/>
    <xf numFmtId="0" fontId="0" fillId="0" borderId="0" xfId="0" applyFill="1"/>
    <xf numFmtId="0" fontId="11" fillId="0" borderId="3" xfId="0" applyFont="1" applyBorder="1" applyAlignment="1">
      <alignment wrapText="1"/>
    </xf>
    <xf numFmtId="164" fontId="0" fillId="0" borderId="0" xfId="0" applyNumberFormat="1" applyFill="1"/>
    <xf numFmtId="0" fontId="12" fillId="0" borderId="0" xfId="0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left"/>
    </xf>
    <xf numFmtId="4" fontId="13" fillId="0" borderId="0" xfId="0" applyNumberFormat="1" applyFont="1"/>
    <xf numFmtId="4" fontId="13" fillId="0" borderId="0" xfId="0" applyNumberFormat="1" applyFont="1" applyFill="1"/>
    <xf numFmtId="0" fontId="14" fillId="0" borderId="0" xfId="0" applyNumberFormat="1" applyFont="1" applyBorder="1" applyAlignment="1">
      <alignment horizontal="left" vertical="center"/>
    </xf>
    <xf numFmtId="4" fontId="13" fillId="0" borderId="0" xfId="0" applyNumberFormat="1" applyFont="1" applyBorder="1" applyAlignment="1">
      <alignment horizontal="left"/>
    </xf>
    <xf numFmtId="4" fontId="13" fillId="0" borderId="0" xfId="0" applyNumberFormat="1" applyFont="1" applyBorder="1"/>
    <xf numFmtId="4" fontId="13" fillId="0" borderId="0" xfId="0" applyNumberFormat="1" applyFont="1" applyFill="1" applyBorder="1"/>
    <xf numFmtId="0" fontId="15" fillId="0" borderId="0" xfId="0" applyNumberFormat="1" applyFont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64" fontId="6" fillId="0" borderId="7" xfId="4" applyNumberFormat="1" applyFont="1" applyBorder="1" applyAlignment="1">
      <alignment horizontal="right" vertical="center"/>
    </xf>
    <xf numFmtId="164" fontId="6" fillId="0" borderId="9" xfId="1" quotePrefix="1" applyNumberFormat="1" applyFont="1" applyFill="1" applyBorder="1" applyAlignment="1">
      <alignment horizontal="right" vertical="center"/>
    </xf>
  </cellXfs>
  <cellStyles count="7">
    <cellStyle name="Normal" xfId="0" builtinId="0"/>
    <cellStyle name="Normal 2" xfId="2" xr:uid="{00000000-0005-0000-0000-000001000000}"/>
    <cellStyle name="Normal 2 2 2" xfId="5" xr:uid="{00000000-0005-0000-0000-000002000000}"/>
    <cellStyle name="Vírgula" xfId="1" builtinId="3"/>
    <cellStyle name="Vírgula 4" xfId="3" xr:uid="{00000000-0005-0000-0000-000004000000}"/>
    <cellStyle name="Vírgula 5" xfId="4" xr:uid="{00000000-0005-0000-0000-000005000000}"/>
    <cellStyle name="Vírgula 5 2 2" xfId="6" xr:uid="{00000000-0005-0000-0000-000006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180975</xdr:rowOff>
    </xdr:from>
    <xdr:to>
      <xdr:col>1</xdr:col>
      <xdr:colOff>720725</xdr:colOff>
      <xdr:row>5</xdr:row>
      <xdr:rowOff>184150</xdr:rowOff>
    </xdr:to>
    <xdr:pic>
      <xdr:nvPicPr>
        <xdr:cNvPr id="4" name="Imagem 3" descr="Logo_PMAC (2).jpg">
          <a:extLst>
            <a:ext uri="{FF2B5EF4-FFF2-40B4-BE49-F238E27FC236}">
              <a16:creationId xmlns:a16="http://schemas.microsoft.com/office/drawing/2014/main" id="{142ADB66-1741-44CE-BA6C-275FED1E5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0975"/>
          <a:ext cx="958850" cy="95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8"/>
  <sheetViews>
    <sheetView tabSelected="1" zoomScaleNormal="100" workbookViewId="0">
      <selection sqref="A1:F5"/>
    </sheetView>
  </sheetViews>
  <sheetFormatPr defaultRowHeight="15" x14ac:dyDescent="0.25"/>
  <cols>
    <col min="1" max="1" width="7.5703125" style="56" customWidth="1"/>
    <col min="2" max="2" width="73.28515625" style="55" customWidth="1"/>
    <col min="3" max="3" width="7.5703125" style="56" customWidth="1"/>
    <col min="4" max="4" width="12.7109375" style="1" customWidth="1"/>
    <col min="5" max="5" width="16.140625" style="1" customWidth="1"/>
    <col min="6" max="6" width="21.85546875" style="1" customWidth="1"/>
    <col min="7" max="7" width="3.85546875" style="61" bestFit="1" customWidth="1"/>
    <col min="9" max="9" width="9.5703125" bestFit="1" customWidth="1"/>
  </cols>
  <sheetData>
    <row r="1" spans="1:7" x14ac:dyDescent="0.25">
      <c r="A1" s="81" t="s">
        <v>151</v>
      </c>
      <c r="B1" s="81"/>
      <c r="C1" s="81"/>
      <c r="D1" s="81"/>
      <c r="E1" s="81"/>
      <c r="F1" s="81"/>
    </row>
    <row r="2" spans="1:7" x14ac:dyDescent="0.25">
      <c r="A2" s="81"/>
      <c r="B2" s="81"/>
      <c r="C2" s="81"/>
      <c r="D2" s="81"/>
      <c r="E2" s="81"/>
      <c r="F2" s="81"/>
    </row>
    <row r="3" spans="1:7" x14ac:dyDescent="0.25">
      <c r="A3" s="81"/>
      <c r="B3" s="81"/>
      <c r="C3" s="81"/>
      <c r="D3" s="81"/>
      <c r="E3" s="81"/>
      <c r="F3" s="81"/>
    </row>
    <row r="4" spans="1:7" x14ac:dyDescent="0.25">
      <c r="A4" s="81"/>
      <c r="B4" s="81"/>
      <c r="C4" s="81"/>
      <c r="D4" s="81"/>
      <c r="E4" s="81"/>
      <c r="F4" s="81"/>
    </row>
    <row r="5" spans="1:7" x14ac:dyDescent="0.25">
      <c r="A5" s="81"/>
      <c r="B5" s="81"/>
      <c r="C5" s="81"/>
      <c r="D5" s="81"/>
      <c r="E5" s="81"/>
      <c r="F5" s="81"/>
    </row>
    <row r="6" spans="1:7" ht="15.75" x14ac:dyDescent="0.25">
      <c r="A6" s="82"/>
      <c r="B6" s="83"/>
      <c r="C6" s="84"/>
      <c r="D6" s="84"/>
      <c r="E6" s="85"/>
      <c r="F6" s="85"/>
    </row>
    <row r="7" spans="1:7" ht="23.25" x14ac:dyDescent="0.25">
      <c r="A7" s="90" t="s">
        <v>153</v>
      </c>
      <c r="B7" s="90"/>
      <c r="C7" s="90"/>
      <c r="D7" s="90"/>
      <c r="E7" s="90"/>
      <c r="F7" s="90"/>
    </row>
    <row r="8" spans="1:7" ht="15.75" x14ac:dyDescent="0.25">
      <c r="A8" s="86" t="s">
        <v>152</v>
      </c>
      <c r="B8" s="87"/>
      <c r="C8" s="88"/>
      <c r="D8" s="88"/>
      <c r="E8" s="89"/>
      <c r="F8" s="89"/>
    </row>
    <row r="9" spans="1:7" ht="15.75" x14ac:dyDescent="0.25">
      <c r="A9" s="86" t="s">
        <v>184</v>
      </c>
      <c r="B9" s="87"/>
      <c r="C9" s="88"/>
      <c r="D9" s="88"/>
      <c r="E9" s="89"/>
      <c r="F9" s="89"/>
    </row>
    <row r="10" spans="1:7" ht="16.5" thickBot="1" x14ac:dyDescent="0.3">
      <c r="A10" s="3"/>
      <c r="B10" s="2"/>
      <c r="C10" s="3"/>
      <c r="D10" s="4"/>
      <c r="E10" s="4"/>
      <c r="F10" s="4"/>
    </row>
    <row r="11" spans="1:7" ht="32.25" thickBot="1" x14ac:dyDescent="0.3">
      <c r="A11" s="60" t="s">
        <v>91</v>
      </c>
      <c r="B11" s="5" t="s">
        <v>0</v>
      </c>
      <c r="C11" s="6" t="s">
        <v>1</v>
      </c>
      <c r="D11" s="7" t="s">
        <v>2</v>
      </c>
      <c r="E11" s="8" t="s">
        <v>3</v>
      </c>
      <c r="F11" s="9" t="s">
        <v>4</v>
      </c>
    </row>
    <row r="12" spans="1:7" x14ac:dyDescent="0.25">
      <c r="A12" s="11"/>
      <c r="B12" s="10"/>
      <c r="C12" s="11"/>
      <c r="D12" s="12"/>
      <c r="E12" s="12"/>
      <c r="F12" s="12"/>
    </row>
    <row r="13" spans="1:7" ht="26.25" x14ac:dyDescent="0.4">
      <c r="A13" s="91">
        <v>1</v>
      </c>
      <c r="B13" s="13" t="s">
        <v>5</v>
      </c>
      <c r="C13" s="14"/>
      <c r="D13" s="15"/>
      <c r="E13" s="15"/>
      <c r="F13" s="57">
        <f>SUM(F14:F16)</f>
        <v>7377.3552</v>
      </c>
      <c r="G13" s="62" t="s">
        <v>92</v>
      </c>
    </row>
    <row r="14" spans="1:7" ht="30" x14ac:dyDescent="0.25">
      <c r="A14" s="17" t="s">
        <v>154</v>
      </c>
      <c r="B14" s="16" t="s">
        <v>6</v>
      </c>
      <c r="C14" s="17" t="s">
        <v>7</v>
      </c>
      <c r="D14" s="18">
        <v>3</v>
      </c>
      <c r="E14" s="18">
        <v>223.2</v>
      </c>
      <c r="F14" s="18">
        <f>D14*E14</f>
        <v>669.59999999999991</v>
      </c>
    </row>
    <row r="15" spans="1:7" ht="30" x14ac:dyDescent="0.25">
      <c r="A15" s="20" t="s">
        <v>155</v>
      </c>
      <c r="B15" s="19" t="s">
        <v>8</v>
      </c>
      <c r="C15" s="20" t="s">
        <v>7</v>
      </c>
      <c r="D15" s="18">
        <v>103.91</v>
      </c>
      <c r="E15" s="18">
        <v>34.72</v>
      </c>
      <c r="F15" s="18">
        <f t="shared" ref="F15:F85" si="0">D15*E15</f>
        <v>3607.7551999999996</v>
      </c>
    </row>
    <row r="16" spans="1:7" x14ac:dyDescent="0.25">
      <c r="A16" s="17" t="s">
        <v>156</v>
      </c>
      <c r="B16" s="16" t="s">
        <v>9</v>
      </c>
      <c r="C16" s="17" t="s">
        <v>7</v>
      </c>
      <c r="D16" s="18">
        <v>10</v>
      </c>
      <c r="E16" s="18">
        <v>310</v>
      </c>
      <c r="F16" s="18">
        <f t="shared" si="0"/>
        <v>3100</v>
      </c>
    </row>
    <row r="17" spans="1:7" x14ac:dyDescent="0.25">
      <c r="A17" s="68"/>
      <c r="B17" s="69"/>
      <c r="C17" s="68"/>
      <c r="D17" s="70"/>
      <c r="E17" s="70"/>
      <c r="F17" s="71"/>
    </row>
    <row r="18" spans="1:7" ht="26.25" x14ac:dyDescent="0.4">
      <c r="A18" s="91">
        <v>2</v>
      </c>
      <c r="B18" s="13" t="s">
        <v>10</v>
      </c>
      <c r="C18" s="14"/>
      <c r="D18" s="21"/>
      <c r="E18" s="21"/>
      <c r="F18" s="58">
        <f>SUM(F20:F86)</f>
        <v>82030.062644000005</v>
      </c>
      <c r="G18" s="62" t="s">
        <v>92</v>
      </c>
    </row>
    <row r="19" spans="1:7" ht="15.75" x14ac:dyDescent="0.25">
      <c r="A19" s="17"/>
      <c r="B19" s="31" t="s">
        <v>30</v>
      </c>
      <c r="C19" s="17"/>
      <c r="D19" s="18"/>
      <c r="E19" s="18"/>
      <c r="F19" s="18"/>
    </row>
    <row r="20" spans="1:7" x14ac:dyDescent="0.25">
      <c r="A20" s="25" t="s">
        <v>157</v>
      </c>
      <c r="B20" s="24" t="s">
        <v>11</v>
      </c>
      <c r="C20" s="25" t="s">
        <v>7</v>
      </c>
      <c r="D20" s="18">
        <v>21.2</v>
      </c>
      <c r="E20" s="18">
        <v>43.474400000000003</v>
      </c>
      <c r="F20" s="18">
        <f>D20*E20</f>
        <v>921.65728000000001</v>
      </c>
    </row>
    <row r="21" spans="1:7" ht="30" x14ac:dyDescent="0.25">
      <c r="A21" s="25" t="s">
        <v>159</v>
      </c>
      <c r="B21" s="24" t="s">
        <v>103</v>
      </c>
      <c r="C21" s="25" t="s">
        <v>7</v>
      </c>
      <c r="D21" s="18">
        <f>3*2.8</f>
        <v>8.3999999999999986</v>
      </c>
      <c r="E21" s="18">
        <v>18.29</v>
      </c>
      <c r="F21" s="18">
        <f t="shared" si="0"/>
        <v>153.63599999999997</v>
      </c>
    </row>
    <row r="22" spans="1:7" ht="30" x14ac:dyDescent="0.25">
      <c r="A22" s="25" t="s">
        <v>160</v>
      </c>
      <c r="B22" s="24" t="s">
        <v>102</v>
      </c>
      <c r="C22" s="25" t="s">
        <v>7</v>
      </c>
      <c r="D22" s="18">
        <v>31.2</v>
      </c>
      <c r="E22" s="18">
        <v>19.29</v>
      </c>
      <c r="F22" s="18">
        <f t="shared" ref="F22" si="1">D22*E22</f>
        <v>601.84799999999996</v>
      </c>
    </row>
    <row r="23" spans="1:7" ht="30" x14ac:dyDescent="0.25">
      <c r="A23" s="25" t="s">
        <v>161</v>
      </c>
      <c r="B23" s="16" t="s">
        <v>28</v>
      </c>
      <c r="C23" s="17" t="s">
        <v>13</v>
      </c>
      <c r="D23" s="29">
        <v>7</v>
      </c>
      <c r="E23" s="29">
        <v>7.5019999999999998</v>
      </c>
      <c r="F23" s="18">
        <f t="shared" si="0"/>
        <v>52.513999999999996</v>
      </c>
    </row>
    <row r="24" spans="1:7" x14ac:dyDescent="0.25">
      <c r="A24" s="25" t="s">
        <v>162</v>
      </c>
      <c r="B24" s="24" t="s">
        <v>94</v>
      </c>
      <c r="C24" s="17" t="s">
        <v>7</v>
      </c>
      <c r="D24" s="18">
        <v>10.92</v>
      </c>
      <c r="E24" s="18">
        <v>61.03</v>
      </c>
      <c r="F24" s="18">
        <f t="shared" si="0"/>
        <v>666.44759999999997</v>
      </c>
    </row>
    <row r="25" spans="1:7" ht="30" x14ac:dyDescent="0.25">
      <c r="A25" s="25" t="s">
        <v>163</v>
      </c>
      <c r="B25" s="40" t="s">
        <v>58</v>
      </c>
      <c r="C25" s="25" t="s">
        <v>7</v>
      </c>
      <c r="D25" s="29">
        <v>1.8</v>
      </c>
      <c r="E25" s="29">
        <v>3.87</v>
      </c>
      <c r="F25" s="18">
        <f t="shared" si="0"/>
        <v>6.9660000000000002</v>
      </c>
    </row>
    <row r="26" spans="1:7" ht="75" x14ac:dyDescent="0.25">
      <c r="A26" s="25" t="s">
        <v>164</v>
      </c>
      <c r="B26" s="27" t="s">
        <v>29</v>
      </c>
      <c r="C26" s="17" t="s">
        <v>7</v>
      </c>
      <c r="D26" s="18">
        <v>8.1199999999999992</v>
      </c>
      <c r="E26" s="18">
        <v>31.892799999999998</v>
      </c>
      <c r="F26" s="18">
        <f t="shared" si="0"/>
        <v>258.96953599999995</v>
      </c>
    </row>
    <row r="27" spans="1:7" ht="60" x14ac:dyDescent="0.25">
      <c r="A27" s="25" t="s">
        <v>165</v>
      </c>
      <c r="B27" s="27" t="s">
        <v>31</v>
      </c>
      <c r="C27" s="17" t="s">
        <v>7</v>
      </c>
      <c r="D27" s="32">
        <f>19.6*2.8</f>
        <v>54.88</v>
      </c>
      <c r="E27" s="32">
        <v>59.557200000000002</v>
      </c>
      <c r="F27" s="18">
        <f t="shared" si="0"/>
        <v>3268.4991360000004</v>
      </c>
    </row>
    <row r="28" spans="1:7" ht="45" x14ac:dyDescent="0.25">
      <c r="A28" s="25" t="s">
        <v>166</v>
      </c>
      <c r="B28" s="27" t="s">
        <v>32</v>
      </c>
      <c r="C28" s="17" t="s">
        <v>7</v>
      </c>
      <c r="D28" s="32">
        <v>31.2</v>
      </c>
      <c r="E28" s="32">
        <v>94.21520000000001</v>
      </c>
      <c r="F28" s="18">
        <f t="shared" si="0"/>
        <v>2939.5142400000004</v>
      </c>
    </row>
    <row r="29" spans="1:7" x14ac:dyDescent="0.25">
      <c r="A29" s="25" t="s">
        <v>167</v>
      </c>
      <c r="B29" s="16" t="s">
        <v>116</v>
      </c>
      <c r="C29" s="17" t="s">
        <v>13</v>
      </c>
      <c r="D29" s="29">
        <v>2.8</v>
      </c>
      <c r="E29" s="29">
        <v>52.24</v>
      </c>
      <c r="F29" s="18">
        <f t="shared" si="0"/>
        <v>146.27199999999999</v>
      </c>
    </row>
    <row r="30" spans="1:7" x14ac:dyDescent="0.25">
      <c r="A30" s="17"/>
      <c r="B30" s="16"/>
      <c r="C30" s="17"/>
      <c r="D30" s="29"/>
      <c r="E30" s="29"/>
      <c r="F30" s="18"/>
    </row>
    <row r="31" spans="1:7" ht="15.75" x14ac:dyDescent="0.25">
      <c r="A31" s="17"/>
      <c r="B31" s="33" t="s">
        <v>33</v>
      </c>
      <c r="C31" s="17"/>
      <c r="D31" s="18"/>
      <c r="E31" s="18">
        <v>0</v>
      </c>
      <c r="F31" s="18">
        <f t="shared" si="0"/>
        <v>0</v>
      </c>
    </row>
    <row r="32" spans="1:7" ht="60" x14ac:dyDescent="0.25">
      <c r="A32" s="17" t="s">
        <v>168</v>
      </c>
      <c r="B32" s="24" t="s">
        <v>117</v>
      </c>
      <c r="C32" s="17" t="s">
        <v>17</v>
      </c>
      <c r="D32" s="18">
        <v>1</v>
      </c>
      <c r="E32" s="18">
        <v>918.88959999999997</v>
      </c>
      <c r="F32" s="18">
        <f t="shared" si="0"/>
        <v>918.88959999999997</v>
      </c>
    </row>
    <row r="33" spans="1:6" ht="60" x14ac:dyDescent="0.25">
      <c r="A33" s="17" t="s">
        <v>185</v>
      </c>
      <c r="B33" s="24" t="s">
        <v>118</v>
      </c>
      <c r="C33" s="17" t="s">
        <v>17</v>
      </c>
      <c r="D33" s="18">
        <v>1</v>
      </c>
      <c r="E33" s="18">
        <v>689.17959999999994</v>
      </c>
      <c r="F33" s="18">
        <f t="shared" si="0"/>
        <v>689.17959999999994</v>
      </c>
    </row>
    <row r="34" spans="1:6" ht="60" x14ac:dyDescent="0.25">
      <c r="A34" s="17" t="s">
        <v>186</v>
      </c>
      <c r="B34" s="24" t="s">
        <v>122</v>
      </c>
      <c r="C34" s="20" t="s">
        <v>17</v>
      </c>
      <c r="D34" s="18">
        <v>8</v>
      </c>
      <c r="E34" s="18">
        <v>198.4</v>
      </c>
      <c r="F34" s="18">
        <f t="shared" si="0"/>
        <v>1587.2</v>
      </c>
    </row>
    <row r="35" spans="1:6" ht="60" x14ac:dyDescent="0.25">
      <c r="A35" s="17" t="s">
        <v>187</v>
      </c>
      <c r="B35" s="24" t="s">
        <v>123</v>
      </c>
      <c r="C35" s="20" t="s">
        <v>17</v>
      </c>
      <c r="D35" s="18">
        <v>8</v>
      </c>
      <c r="E35" s="18">
        <v>223.2</v>
      </c>
      <c r="F35" s="18">
        <f t="shared" si="0"/>
        <v>1785.6</v>
      </c>
    </row>
    <row r="36" spans="1:6" x14ac:dyDescent="0.25">
      <c r="A36" s="17"/>
      <c r="B36" s="24"/>
      <c r="C36" s="17"/>
      <c r="D36" s="18"/>
      <c r="E36" s="18"/>
      <c r="F36" s="18"/>
    </row>
    <row r="37" spans="1:6" ht="15.75" x14ac:dyDescent="0.25">
      <c r="A37" s="17"/>
      <c r="B37" s="33" t="s">
        <v>93</v>
      </c>
      <c r="C37" s="17"/>
      <c r="D37" s="18"/>
      <c r="E37" s="18"/>
      <c r="F37" s="18"/>
    </row>
    <row r="38" spans="1:6" x14ac:dyDescent="0.25">
      <c r="A38" s="17" t="s">
        <v>188</v>
      </c>
      <c r="B38" s="24" t="s">
        <v>112</v>
      </c>
      <c r="C38" s="17" t="s">
        <v>7</v>
      </c>
      <c r="D38" s="18">
        <v>7.7</v>
      </c>
      <c r="E38" s="18">
        <v>57.436799999999998</v>
      </c>
      <c r="F38" s="18">
        <f t="shared" si="0"/>
        <v>442.26335999999998</v>
      </c>
    </row>
    <row r="39" spans="1:6" x14ac:dyDescent="0.25">
      <c r="A39" s="17" t="s">
        <v>189</v>
      </c>
      <c r="B39" s="24" t="s">
        <v>34</v>
      </c>
      <c r="C39" s="17" t="s">
        <v>13</v>
      </c>
      <c r="D39" s="18">
        <v>10</v>
      </c>
      <c r="E39" s="18">
        <v>4.34</v>
      </c>
      <c r="F39" s="18">
        <f t="shared" si="0"/>
        <v>43.4</v>
      </c>
    </row>
    <row r="40" spans="1:6" ht="15.75" x14ac:dyDescent="0.25">
      <c r="A40" s="17" t="s">
        <v>190</v>
      </c>
      <c r="B40" s="41" t="s">
        <v>113</v>
      </c>
      <c r="C40" s="17" t="s">
        <v>13</v>
      </c>
      <c r="D40" s="18">
        <v>30</v>
      </c>
      <c r="E40" s="18">
        <v>37.68</v>
      </c>
      <c r="F40" s="18">
        <f t="shared" si="0"/>
        <v>1130.4000000000001</v>
      </c>
    </row>
    <row r="41" spans="1:6" ht="15.75" x14ac:dyDescent="0.25">
      <c r="A41" s="17"/>
      <c r="B41" s="41"/>
      <c r="C41" s="17"/>
      <c r="D41" s="18"/>
      <c r="E41" s="18"/>
      <c r="F41" s="18"/>
    </row>
    <row r="42" spans="1:6" ht="15.75" x14ac:dyDescent="0.25">
      <c r="A42" s="17"/>
      <c r="B42" s="37" t="s">
        <v>39</v>
      </c>
      <c r="C42" s="17"/>
      <c r="D42" s="29"/>
      <c r="E42" s="29">
        <v>0</v>
      </c>
      <c r="F42" s="18">
        <f t="shared" si="0"/>
        <v>0</v>
      </c>
    </row>
    <row r="43" spans="1:6" x14ac:dyDescent="0.25">
      <c r="A43" s="25" t="s">
        <v>191</v>
      </c>
      <c r="B43" s="27" t="s">
        <v>106</v>
      </c>
      <c r="C43" s="25" t="s">
        <v>7</v>
      </c>
      <c r="D43" s="18">
        <v>1362</v>
      </c>
      <c r="E43" s="18">
        <v>9.4239999999999995</v>
      </c>
      <c r="F43" s="18">
        <f>D43*E43</f>
        <v>12835.487999999999</v>
      </c>
    </row>
    <row r="44" spans="1:6" ht="30" x14ac:dyDescent="0.25">
      <c r="A44" s="25" t="s">
        <v>192</v>
      </c>
      <c r="B44" s="27" t="s">
        <v>40</v>
      </c>
      <c r="C44" s="25" t="s">
        <v>7</v>
      </c>
      <c r="D44" s="18">
        <v>1362</v>
      </c>
      <c r="E44" s="29">
        <v>2.1080000000000001</v>
      </c>
      <c r="F44" s="18">
        <f>D44*E44</f>
        <v>2871.096</v>
      </c>
    </row>
    <row r="45" spans="1:6" ht="30" x14ac:dyDescent="0.25">
      <c r="A45" s="25" t="s">
        <v>193</v>
      </c>
      <c r="B45" s="27" t="s">
        <v>41</v>
      </c>
      <c r="C45" s="17" t="s">
        <v>7</v>
      </c>
      <c r="D45" s="29">
        <v>1362</v>
      </c>
      <c r="E45" s="29">
        <v>13.726800000000001</v>
      </c>
      <c r="F45" s="18">
        <f>D45*E45</f>
        <v>18695.901600000001</v>
      </c>
    </row>
    <row r="46" spans="1:6" x14ac:dyDescent="0.25">
      <c r="A46" s="25" t="s">
        <v>194</v>
      </c>
      <c r="B46" s="16" t="s">
        <v>42</v>
      </c>
      <c r="C46" s="17" t="s">
        <v>7</v>
      </c>
      <c r="D46" s="29">
        <v>361.43</v>
      </c>
      <c r="E46" s="29">
        <v>14.6692</v>
      </c>
      <c r="F46" s="18">
        <f>D46*E46</f>
        <v>5301.8889559999998</v>
      </c>
    </row>
    <row r="47" spans="1:6" ht="30" x14ac:dyDescent="0.25">
      <c r="A47" s="25" t="s">
        <v>195</v>
      </c>
      <c r="B47" s="27" t="s">
        <v>111</v>
      </c>
      <c r="C47" s="25" t="s">
        <v>7</v>
      </c>
      <c r="D47" s="29">
        <v>10.92</v>
      </c>
      <c r="E47" s="29">
        <v>2.9015999999999997</v>
      </c>
      <c r="F47" s="18">
        <f t="shared" si="0"/>
        <v>31.685471999999997</v>
      </c>
    </row>
    <row r="48" spans="1:6" x14ac:dyDescent="0.25">
      <c r="A48" s="25" t="s">
        <v>196</v>
      </c>
      <c r="B48" s="35" t="s">
        <v>114</v>
      </c>
      <c r="C48" s="25" t="s">
        <v>7</v>
      </c>
      <c r="D48" s="29">
        <v>131.04</v>
      </c>
      <c r="E48" s="29">
        <v>20.48</v>
      </c>
      <c r="F48" s="18">
        <f t="shared" si="0"/>
        <v>2683.6992</v>
      </c>
    </row>
    <row r="49" spans="1:6" x14ac:dyDescent="0.25">
      <c r="A49" s="25" t="s">
        <v>197</v>
      </c>
      <c r="B49" s="35" t="s">
        <v>26</v>
      </c>
      <c r="C49" s="25" t="s">
        <v>7</v>
      </c>
      <c r="D49" s="18">
        <v>68.5</v>
      </c>
      <c r="E49" s="18">
        <v>30.615600000000001</v>
      </c>
      <c r="F49" s="18">
        <f>D49*E49</f>
        <v>2097.1686</v>
      </c>
    </row>
    <row r="50" spans="1:6" ht="30" x14ac:dyDescent="0.25">
      <c r="A50" s="25" t="s">
        <v>198</v>
      </c>
      <c r="B50" s="19" t="s">
        <v>96</v>
      </c>
      <c r="C50" s="20" t="s">
        <v>7</v>
      </c>
      <c r="D50" s="29">
        <v>68.5</v>
      </c>
      <c r="E50" s="29">
        <v>18.2776</v>
      </c>
      <c r="F50" s="18">
        <f t="shared" si="0"/>
        <v>1252.0155999999999</v>
      </c>
    </row>
    <row r="51" spans="1:6" x14ac:dyDescent="0.25">
      <c r="A51" s="25" t="s">
        <v>199</v>
      </c>
      <c r="B51" s="19" t="s">
        <v>97</v>
      </c>
      <c r="C51" s="20" t="s">
        <v>7</v>
      </c>
      <c r="D51" s="29">
        <v>131.04</v>
      </c>
      <c r="E51" s="29">
        <v>18.2776</v>
      </c>
      <c r="F51" s="18">
        <f t="shared" si="0"/>
        <v>2395.0967039999996</v>
      </c>
    </row>
    <row r="52" spans="1:6" x14ac:dyDescent="0.25">
      <c r="A52" s="25" t="s">
        <v>200</v>
      </c>
      <c r="B52" s="19" t="s">
        <v>98</v>
      </c>
      <c r="C52" s="20" t="s">
        <v>7</v>
      </c>
      <c r="D52" s="29">
        <v>22.4</v>
      </c>
      <c r="E52" s="29">
        <v>11.72</v>
      </c>
      <c r="F52" s="18">
        <f t="shared" ref="F52" si="2">D52*E52</f>
        <v>262.52800000000002</v>
      </c>
    </row>
    <row r="53" spans="1:6" x14ac:dyDescent="0.25">
      <c r="A53" s="17"/>
      <c r="B53" s="19"/>
      <c r="C53" s="20"/>
      <c r="D53" s="29"/>
      <c r="E53" s="29"/>
      <c r="F53" s="18"/>
    </row>
    <row r="54" spans="1:6" ht="15.75" x14ac:dyDescent="0.25">
      <c r="A54" s="17"/>
      <c r="B54" s="37" t="s">
        <v>43</v>
      </c>
      <c r="C54" s="17"/>
      <c r="D54" s="29"/>
      <c r="E54" s="29"/>
      <c r="F54" s="18"/>
    </row>
    <row r="55" spans="1:6" ht="60.75" x14ac:dyDescent="0.25">
      <c r="A55" s="17" t="s">
        <v>201</v>
      </c>
      <c r="B55" s="75" t="s">
        <v>105</v>
      </c>
      <c r="C55" s="17" t="s">
        <v>17</v>
      </c>
      <c r="D55" s="18">
        <v>1</v>
      </c>
      <c r="E55" s="18">
        <v>422.84</v>
      </c>
      <c r="F55" s="18">
        <f>D55*E55</f>
        <v>422.84</v>
      </c>
    </row>
    <row r="56" spans="1:6" x14ac:dyDescent="0.25">
      <c r="A56" s="17" t="s">
        <v>202</v>
      </c>
      <c r="B56" s="16" t="s">
        <v>18</v>
      </c>
      <c r="C56" s="17" t="s">
        <v>17</v>
      </c>
      <c r="D56" s="18">
        <v>5</v>
      </c>
      <c r="E56" s="18">
        <v>22.394399999999997</v>
      </c>
      <c r="F56" s="18">
        <f>D56*E56</f>
        <v>111.97199999999998</v>
      </c>
    </row>
    <row r="57" spans="1:6" x14ac:dyDescent="0.25">
      <c r="A57" s="17" t="s">
        <v>203</v>
      </c>
      <c r="B57" s="16" t="s">
        <v>19</v>
      </c>
      <c r="C57" s="17" t="s">
        <v>17</v>
      </c>
      <c r="D57" s="18">
        <v>5</v>
      </c>
      <c r="E57" s="18">
        <v>28.272000000000002</v>
      </c>
      <c r="F57" s="18">
        <f>D57*E57</f>
        <v>141.36000000000001</v>
      </c>
    </row>
    <row r="58" spans="1:6" x14ac:dyDescent="0.25">
      <c r="A58" s="17" t="s">
        <v>204</v>
      </c>
      <c r="B58" s="16" t="s">
        <v>20</v>
      </c>
      <c r="C58" s="17" t="s">
        <v>17</v>
      </c>
      <c r="D58" s="18">
        <v>2</v>
      </c>
      <c r="E58" s="18">
        <v>31</v>
      </c>
      <c r="F58" s="18">
        <f>D58*E58</f>
        <v>62</v>
      </c>
    </row>
    <row r="59" spans="1:6" ht="30" x14ac:dyDescent="0.25">
      <c r="A59" s="17" t="s">
        <v>205</v>
      </c>
      <c r="B59" s="26" t="s">
        <v>21</v>
      </c>
      <c r="C59" s="28" t="s">
        <v>13</v>
      </c>
      <c r="D59" s="18">
        <v>30</v>
      </c>
      <c r="E59" s="18">
        <v>10.589599999999999</v>
      </c>
      <c r="F59" s="18">
        <f>D59*E59</f>
        <v>317.68799999999999</v>
      </c>
    </row>
    <row r="60" spans="1:6" ht="30" x14ac:dyDescent="0.25">
      <c r="A60" s="17" t="s">
        <v>206</v>
      </c>
      <c r="B60" s="26" t="s">
        <v>22</v>
      </c>
      <c r="C60" s="28" t="s">
        <v>13</v>
      </c>
      <c r="D60" s="18">
        <v>30</v>
      </c>
      <c r="E60" s="18">
        <v>12.970400000000001</v>
      </c>
      <c r="F60" s="18">
        <f>D60*E60</f>
        <v>389.11200000000002</v>
      </c>
    </row>
    <row r="61" spans="1:6" ht="30" x14ac:dyDescent="0.25">
      <c r="A61" s="17" t="s">
        <v>207</v>
      </c>
      <c r="B61" s="26" t="s">
        <v>24</v>
      </c>
      <c r="C61" s="28" t="s">
        <v>13</v>
      </c>
      <c r="D61" s="18">
        <v>30</v>
      </c>
      <c r="E61" s="18">
        <v>3.4471999999999996</v>
      </c>
      <c r="F61" s="18">
        <f>D61*E61</f>
        <v>103.41599999999998</v>
      </c>
    </row>
    <row r="62" spans="1:6" x14ac:dyDescent="0.25">
      <c r="A62" s="17" t="s">
        <v>208</v>
      </c>
      <c r="B62" s="26" t="s">
        <v>25</v>
      </c>
      <c r="C62" s="28" t="s">
        <v>13</v>
      </c>
      <c r="D62" s="18">
        <v>30</v>
      </c>
      <c r="E62" s="18">
        <v>5.5427999999999997</v>
      </c>
      <c r="F62" s="18">
        <f>D62*E62</f>
        <v>166.28399999999999</v>
      </c>
    </row>
    <row r="63" spans="1:6" x14ac:dyDescent="0.25">
      <c r="A63" s="17" t="s">
        <v>209</v>
      </c>
      <c r="B63" s="16" t="s">
        <v>44</v>
      </c>
      <c r="C63" s="17" t="s">
        <v>17</v>
      </c>
      <c r="D63" s="29">
        <v>4</v>
      </c>
      <c r="E63" s="29">
        <v>24.8</v>
      </c>
      <c r="F63" s="18">
        <f t="shared" si="0"/>
        <v>99.2</v>
      </c>
    </row>
    <row r="64" spans="1:6" ht="30" x14ac:dyDescent="0.25">
      <c r="A64" s="17" t="s">
        <v>210</v>
      </c>
      <c r="B64" s="26" t="s">
        <v>45</v>
      </c>
      <c r="C64" s="17" t="s">
        <v>17</v>
      </c>
      <c r="D64" s="29">
        <v>4</v>
      </c>
      <c r="E64" s="29">
        <v>37.063600000000001</v>
      </c>
      <c r="F64" s="18">
        <f t="shared" si="0"/>
        <v>148.2544</v>
      </c>
    </row>
    <row r="65" spans="1:6" ht="30" x14ac:dyDescent="0.25">
      <c r="A65" s="17" t="s">
        <v>211</v>
      </c>
      <c r="B65" s="26" t="s">
        <v>46</v>
      </c>
      <c r="C65" s="17" t="s">
        <v>17</v>
      </c>
      <c r="D65" s="29">
        <v>2</v>
      </c>
      <c r="E65" s="29">
        <v>30.814</v>
      </c>
      <c r="F65" s="18">
        <f t="shared" si="0"/>
        <v>61.628</v>
      </c>
    </row>
    <row r="66" spans="1:6" x14ac:dyDescent="0.25">
      <c r="A66" s="17"/>
      <c r="B66" s="26"/>
      <c r="C66" s="17"/>
      <c r="D66" s="29"/>
      <c r="E66" s="29"/>
      <c r="F66" s="18"/>
    </row>
    <row r="67" spans="1:6" ht="15.75" x14ac:dyDescent="0.25">
      <c r="A67" s="17"/>
      <c r="B67" s="34" t="s">
        <v>36</v>
      </c>
      <c r="C67" s="17"/>
      <c r="D67" s="18"/>
      <c r="E67" s="18"/>
      <c r="F67" s="18"/>
    </row>
    <row r="68" spans="1:6" x14ac:dyDescent="0.25">
      <c r="A68" s="25" t="s">
        <v>212</v>
      </c>
      <c r="B68" s="26" t="s">
        <v>12</v>
      </c>
      <c r="C68" s="25" t="s">
        <v>13</v>
      </c>
      <c r="D68" s="18">
        <v>87.3</v>
      </c>
      <c r="E68" s="18">
        <v>9.92</v>
      </c>
      <c r="F68" s="18">
        <f>D68*E68</f>
        <v>866.01599999999996</v>
      </c>
    </row>
    <row r="69" spans="1:6" x14ac:dyDescent="0.25">
      <c r="A69" s="25" t="s">
        <v>213</v>
      </c>
      <c r="B69" s="24" t="s">
        <v>35</v>
      </c>
      <c r="C69" s="17" t="s">
        <v>13</v>
      </c>
      <c r="D69" s="18">
        <f>38.15+38.15+11</f>
        <v>87.3</v>
      </c>
      <c r="E69" s="18">
        <v>80.599999999999994</v>
      </c>
      <c r="F69" s="18">
        <f>D69*E69</f>
        <v>7036.3799999999992</v>
      </c>
    </row>
    <row r="70" spans="1:6" ht="30" x14ac:dyDescent="0.25">
      <c r="A70" s="25" t="s">
        <v>214</v>
      </c>
      <c r="B70" s="27" t="s">
        <v>14</v>
      </c>
      <c r="C70" s="17" t="s">
        <v>17</v>
      </c>
      <c r="D70" s="18">
        <v>3</v>
      </c>
      <c r="E70" s="18">
        <v>210.8</v>
      </c>
      <c r="F70" s="18">
        <f>D70*E70</f>
        <v>632.40000000000009</v>
      </c>
    </row>
    <row r="71" spans="1:6" x14ac:dyDescent="0.25">
      <c r="A71" s="25" t="s">
        <v>215</v>
      </c>
      <c r="B71" s="27" t="s">
        <v>16</v>
      </c>
      <c r="C71" s="17" t="s">
        <v>17</v>
      </c>
      <c r="D71" s="18">
        <v>3</v>
      </c>
      <c r="E71" s="18">
        <v>186</v>
      </c>
      <c r="F71" s="18">
        <f>D71*E71</f>
        <v>558</v>
      </c>
    </row>
    <row r="72" spans="1:6" x14ac:dyDescent="0.25">
      <c r="A72" s="25" t="s">
        <v>216</v>
      </c>
      <c r="B72" s="24" t="s">
        <v>99</v>
      </c>
      <c r="C72" s="17" t="s">
        <v>17</v>
      </c>
      <c r="D72" s="18">
        <v>1</v>
      </c>
      <c r="E72" s="18">
        <v>62</v>
      </c>
      <c r="F72" s="18">
        <f>D72*E72</f>
        <v>62</v>
      </c>
    </row>
    <row r="73" spans="1:6" x14ac:dyDescent="0.25">
      <c r="A73" s="25" t="s">
        <v>217</v>
      </c>
      <c r="B73" s="35" t="s">
        <v>100</v>
      </c>
      <c r="C73" s="17" t="s">
        <v>7</v>
      </c>
      <c r="D73" s="32">
        <v>10</v>
      </c>
      <c r="E73" s="32">
        <v>31</v>
      </c>
      <c r="F73" s="18">
        <f>D73*E73</f>
        <v>310</v>
      </c>
    </row>
    <row r="74" spans="1:6" x14ac:dyDescent="0.25">
      <c r="A74" s="25" t="s">
        <v>218</v>
      </c>
      <c r="B74" s="35" t="s">
        <v>37</v>
      </c>
      <c r="C74" s="17" t="s">
        <v>7</v>
      </c>
      <c r="D74" s="32">
        <v>10</v>
      </c>
      <c r="E74" s="32">
        <v>52</v>
      </c>
      <c r="F74" s="18">
        <f>D74*E74</f>
        <v>520</v>
      </c>
    </row>
    <row r="75" spans="1:6" ht="30" x14ac:dyDescent="0.25">
      <c r="A75" s="25" t="s">
        <v>219</v>
      </c>
      <c r="B75" s="27" t="s">
        <v>38</v>
      </c>
      <c r="C75" s="17" t="s">
        <v>13</v>
      </c>
      <c r="D75" s="32">
        <v>15.2</v>
      </c>
      <c r="E75" s="32">
        <v>72.378799999999998</v>
      </c>
      <c r="F75" s="18">
        <f>D75*E75</f>
        <v>1100.1577599999998</v>
      </c>
    </row>
    <row r="76" spans="1:6" x14ac:dyDescent="0.25">
      <c r="A76" s="17"/>
      <c r="B76" s="79"/>
      <c r="C76" s="17"/>
      <c r="D76" s="29"/>
      <c r="E76" s="29"/>
      <c r="F76" s="18"/>
    </row>
    <row r="77" spans="1:6" ht="15.75" x14ac:dyDescent="0.25">
      <c r="A77" s="17"/>
      <c r="B77" s="38" t="s">
        <v>47</v>
      </c>
      <c r="C77" s="17"/>
      <c r="D77" s="29"/>
      <c r="E77" s="29">
        <v>0</v>
      </c>
      <c r="F77" s="18">
        <f t="shared" si="0"/>
        <v>0</v>
      </c>
    </row>
    <row r="78" spans="1:6" x14ac:dyDescent="0.25">
      <c r="A78" s="25" t="s">
        <v>220</v>
      </c>
      <c r="B78" s="26" t="s">
        <v>50</v>
      </c>
      <c r="C78" s="25" t="s">
        <v>15</v>
      </c>
      <c r="D78" s="18">
        <v>3</v>
      </c>
      <c r="E78" s="18">
        <v>7.13</v>
      </c>
      <c r="F78" s="18">
        <f>D78*E78</f>
        <v>21.39</v>
      </c>
    </row>
    <row r="79" spans="1:6" ht="30" x14ac:dyDescent="0.25">
      <c r="A79" s="25" t="s">
        <v>222</v>
      </c>
      <c r="B79" s="24" t="s">
        <v>49</v>
      </c>
      <c r="C79" s="25" t="s">
        <v>15</v>
      </c>
      <c r="D79" s="18">
        <v>5</v>
      </c>
      <c r="E79" s="18">
        <v>79.260800000000003</v>
      </c>
      <c r="F79" s="18">
        <f>D79*E79</f>
        <v>396.30400000000003</v>
      </c>
    </row>
    <row r="80" spans="1:6" ht="60.75" x14ac:dyDescent="0.25">
      <c r="A80" s="25" t="s">
        <v>223</v>
      </c>
      <c r="B80" s="75" t="s">
        <v>137</v>
      </c>
      <c r="C80" s="17" t="s">
        <v>7</v>
      </c>
      <c r="D80" s="32">
        <v>7.5</v>
      </c>
      <c r="E80" s="32">
        <v>67.89</v>
      </c>
      <c r="F80" s="18">
        <f>D80*E80</f>
        <v>509.17500000000001</v>
      </c>
    </row>
    <row r="81" spans="1:7" ht="45.75" x14ac:dyDescent="0.25">
      <c r="A81" s="25" t="s">
        <v>224</v>
      </c>
      <c r="B81" s="75" t="s">
        <v>149</v>
      </c>
      <c r="C81" s="25" t="s">
        <v>15</v>
      </c>
      <c r="D81" s="18">
        <v>0.45</v>
      </c>
      <c r="E81" s="18">
        <v>464.42</v>
      </c>
      <c r="F81" s="18">
        <f>D81*E81</f>
        <v>208.989</v>
      </c>
    </row>
    <row r="82" spans="1:7" x14ac:dyDescent="0.25">
      <c r="A82" s="25" t="s">
        <v>225</v>
      </c>
      <c r="B82" s="24" t="s">
        <v>107</v>
      </c>
      <c r="C82" s="17" t="s">
        <v>13</v>
      </c>
      <c r="D82" s="18">
        <v>15</v>
      </c>
      <c r="E82" s="18">
        <v>168.65</v>
      </c>
      <c r="F82" s="18">
        <f t="shared" si="0"/>
        <v>2529.75</v>
      </c>
    </row>
    <row r="83" spans="1:7" ht="45.75" x14ac:dyDescent="0.25">
      <c r="A83" s="25" t="s">
        <v>226</v>
      </c>
      <c r="B83" s="39" t="s">
        <v>147</v>
      </c>
      <c r="C83" s="17" t="s">
        <v>13</v>
      </c>
      <c r="D83" s="18">
        <v>10</v>
      </c>
      <c r="E83" s="18">
        <v>21.985199999999999</v>
      </c>
      <c r="F83" s="18">
        <f t="shared" si="0"/>
        <v>219.85199999999998</v>
      </c>
    </row>
    <row r="84" spans="1:7" ht="45.75" x14ac:dyDescent="0.25">
      <c r="A84" s="25" t="s">
        <v>227</v>
      </c>
      <c r="B84" s="39" t="s">
        <v>148</v>
      </c>
      <c r="C84" s="17" t="s">
        <v>13</v>
      </c>
      <c r="D84" s="18">
        <v>10</v>
      </c>
      <c r="E84" s="18">
        <v>25</v>
      </c>
      <c r="F84" s="18">
        <f t="shared" ref="F84" si="3">D84*E84</f>
        <v>250</v>
      </c>
    </row>
    <row r="85" spans="1:7" ht="30.75" x14ac:dyDescent="0.25">
      <c r="A85" s="25" t="s">
        <v>228</v>
      </c>
      <c r="B85" s="39" t="s">
        <v>48</v>
      </c>
      <c r="C85" s="17" t="s">
        <v>17</v>
      </c>
      <c r="D85" s="29">
        <v>2</v>
      </c>
      <c r="E85" s="29">
        <v>213.28</v>
      </c>
      <c r="F85" s="18">
        <f t="shared" si="0"/>
        <v>426.56</v>
      </c>
    </row>
    <row r="86" spans="1:7" ht="30.75" x14ac:dyDescent="0.25">
      <c r="A86" s="25" t="s">
        <v>229</v>
      </c>
      <c r="B86" s="39" t="s">
        <v>104</v>
      </c>
      <c r="C86" s="17" t="s">
        <v>17</v>
      </c>
      <c r="D86" s="29">
        <v>5</v>
      </c>
      <c r="E86" s="29">
        <v>63.902000000000001</v>
      </c>
      <c r="F86" s="18">
        <f t="shared" ref="F86" si="4">D86*E86</f>
        <v>319.51</v>
      </c>
    </row>
    <row r="87" spans="1:7" s="67" customFormat="1" x14ac:dyDescent="0.25">
      <c r="A87" s="63"/>
      <c r="B87" s="64"/>
      <c r="C87" s="63"/>
      <c r="D87" s="65"/>
      <c r="E87" s="65"/>
      <c r="F87" s="65"/>
      <c r="G87" s="66"/>
    </row>
    <row r="88" spans="1:7" ht="26.25" x14ac:dyDescent="0.4">
      <c r="A88" s="91">
        <v>4</v>
      </c>
      <c r="B88" s="13" t="s">
        <v>51</v>
      </c>
      <c r="C88" s="14"/>
      <c r="D88" s="21"/>
      <c r="E88" s="21"/>
      <c r="F88" s="58">
        <f>SUM(F89:F107)</f>
        <v>62988.559856000007</v>
      </c>
      <c r="G88" s="62" t="s">
        <v>92</v>
      </c>
    </row>
    <row r="89" spans="1:7" ht="45" x14ac:dyDescent="0.25">
      <c r="A89" s="17" t="s">
        <v>230</v>
      </c>
      <c r="B89" s="36" t="s">
        <v>52</v>
      </c>
      <c r="C89" s="17" t="s">
        <v>7</v>
      </c>
      <c r="D89" s="18">
        <f>10.7+53.77</f>
        <v>64.47</v>
      </c>
      <c r="E89" s="18">
        <v>81.492800000000003</v>
      </c>
      <c r="F89" s="18">
        <f t="shared" ref="F89:F174" si="5">D89*E89</f>
        <v>5253.8408159999999</v>
      </c>
    </row>
    <row r="90" spans="1:7" ht="30" x14ac:dyDescent="0.25">
      <c r="A90" s="17" t="s">
        <v>232</v>
      </c>
      <c r="B90" s="27" t="s">
        <v>56</v>
      </c>
      <c r="C90" s="25" t="s">
        <v>7</v>
      </c>
      <c r="D90" s="29">
        <v>165.98</v>
      </c>
      <c r="E90" s="29">
        <v>8.06</v>
      </c>
      <c r="F90" s="18">
        <f>D90*E90</f>
        <v>1337.7988</v>
      </c>
    </row>
    <row r="91" spans="1:7" x14ac:dyDescent="0.25">
      <c r="A91" s="17" t="s">
        <v>233</v>
      </c>
      <c r="B91" s="27" t="s">
        <v>27</v>
      </c>
      <c r="C91" s="25" t="s">
        <v>7</v>
      </c>
      <c r="D91" s="18">
        <v>1752.8</v>
      </c>
      <c r="E91" s="18">
        <v>9.4239999999999995</v>
      </c>
      <c r="F91" s="18">
        <f t="shared" si="5"/>
        <v>16518.387199999997</v>
      </c>
    </row>
    <row r="92" spans="1:7" ht="30" x14ac:dyDescent="0.25">
      <c r="A92" s="17" t="s">
        <v>234</v>
      </c>
      <c r="B92" s="27" t="s">
        <v>146</v>
      </c>
      <c r="C92" s="25" t="s">
        <v>7</v>
      </c>
      <c r="D92" s="18">
        <v>1752.8</v>
      </c>
      <c r="E92" s="18">
        <v>13.726800000000001</v>
      </c>
      <c r="F92" s="18">
        <f t="shared" si="5"/>
        <v>24060.335040000002</v>
      </c>
    </row>
    <row r="93" spans="1:7" x14ac:dyDescent="0.25">
      <c r="A93" s="17" t="s">
        <v>235</v>
      </c>
      <c r="B93" s="27" t="s">
        <v>53</v>
      </c>
      <c r="C93" s="25" t="s">
        <v>7</v>
      </c>
      <c r="D93" s="29">
        <v>172.2</v>
      </c>
      <c r="E93" s="29">
        <v>48.235999999999997</v>
      </c>
      <c r="F93" s="18">
        <f t="shared" si="5"/>
        <v>8306.2391999999982</v>
      </c>
    </row>
    <row r="94" spans="1:7" x14ac:dyDescent="0.25">
      <c r="A94" s="17" t="s">
        <v>236</v>
      </c>
      <c r="B94" s="27" t="s">
        <v>54</v>
      </c>
      <c r="C94" s="25" t="s">
        <v>7</v>
      </c>
      <c r="D94" s="29">
        <v>191.1</v>
      </c>
      <c r="E94" s="29">
        <v>18.475999999999999</v>
      </c>
      <c r="F94" s="18">
        <f t="shared" si="5"/>
        <v>3530.7635999999998</v>
      </c>
    </row>
    <row r="95" spans="1:7" x14ac:dyDescent="0.25">
      <c r="A95" s="17" t="s">
        <v>237</v>
      </c>
      <c r="B95" s="16" t="s">
        <v>55</v>
      </c>
      <c r="C95" s="25" t="s">
        <v>7</v>
      </c>
      <c r="D95" s="29">
        <v>11.2</v>
      </c>
      <c r="E95" s="29">
        <v>116.374</v>
      </c>
      <c r="F95" s="18">
        <f t="shared" si="5"/>
        <v>1303.3887999999999</v>
      </c>
    </row>
    <row r="96" spans="1:7" ht="45" x14ac:dyDescent="0.25">
      <c r="A96" s="17" t="s">
        <v>238</v>
      </c>
      <c r="B96" s="27" t="s">
        <v>145</v>
      </c>
      <c r="C96" s="25" t="s">
        <v>7</v>
      </c>
      <c r="D96" s="29">
        <v>20</v>
      </c>
      <c r="E96" s="29">
        <v>3.1123999999999996</v>
      </c>
      <c r="F96" s="18">
        <f t="shared" si="5"/>
        <v>62.24799999999999</v>
      </c>
    </row>
    <row r="97" spans="1:7" ht="30" x14ac:dyDescent="0.25">
      <c r="A97" s="17" t="s">
        <v>239</v>
      </c>
      <c r="B97" s="19" t="s">
        <v>59</v>
      </c>
      <c r="C97" s="25" t="s">
        <v>7</v>
      </c>
      <c r="D97" s="29">
        <v>20</v>
      </c>
      <c r="E97" s="29">
        <v>52</v>
      </c>
      <c r="F97" s="18">
        <f t="shared" si="5"/>
        <v>1040</v>
      </c>
    </row>
    <row r="98" spans="1:7" ht="30" x14ac:dyDescent="0.25">
      <c r="A98" s="17" t="s">
        <v>240</v>
      </c>
      <c r="B98" s="27" t="s">
        <v>110</v>
      </c>
      <c r="C98" s="25" t="s">
        <v>7</v>
      </c>
      <c r="D98" s="29">
        <v>11.2</v>
      </c>
      <c r="E98" s="29">
        <v>2.9015999999999997</v>
      </c>
      <c r="F98" s="18">
        <f t="shared" si="5"/>
        <v>32.497919999999993</v>
      </c>
    </row>
    <row r="99" spans="1:7" x14ac:dyDescent="0.25">
      <c r="A99" s="17" t="s">
        <v>241</v>
      </c>
      <c r="B99" s="19" t="s">
        <v>57</v>
      </c>
      <c r="C99" s="17" t="s">
        <v>13</v>
      </c>
      <c r="D99" s="29">
        <v>3</v>
      </c>
      <c r="E99" s="29">
        <v>7.5019999999999998</v>
      </c>
      <c r="F99" s="18">
        <f t="shared" si="5"/>
        <v>22.506</v>
      </c>
    </row>
    <row r="100" spans="1:7" ht="60" x14ac:dyDescent="0.25">
      <c r="A100" s="17" t="s">
        <v>242</v>
      </c>
      <c r="B100" s="16" t="s">
        <v>120</v>
      </c>
      <c r="C100" s="25" t="s">
        <v>7</v>
      </c>
      <c r="D100" s="29">
        <v>0.8</v>
      </c>
      <c r="E100" s="29">
        <v>933.63319999999999</v>
      </c>
      <c r="F100" s="18">
        <f t="shared" si="5"/>
        <v>746.90656000000001</v>
      </c>
    </row>
    <row r="101" spans="1:7" ht="45.75" x14ac:dyDescent="0.25">
      <c r="A101" s="17" t="s">
        <v>243</v>
      </c>
      <c r="B101" s="41" t="s">
        <v>60</v>
      </c>
      <c r="C101" s="17" t="s">
        <v>13</v>
      </c>
      <c r="D101" s="29">
        <v>30</v>
      </c>
      <c r="E101" s="29">
        <v>18.600000000000001</v>
      </c>
      <c r="F101" s="18">
        <f>D101*E101</f>
        <v>558</v>
      </c>
    </row>
    <row r="102" spans="1:7" ht="15.75" x14ac:dyDescent="0.25">
      <c r="A102" s="17"/>
      <c r="B102" s="41"/>
      <c r="C102" s="17"/>
      <c r="D102" s="29"/>
      <c r="E102" s="29"/>
      <c r="F102" s="18"/>
    </row>
    <row r="103" spans="1:7" ht="15.75" x14ac:dyDescent="0.25">
      <c r="A103" s="25"/>
      <c r="B103" s="33" t="s">
        <v>119</v>
      </c>
      <c r="C103" s="25"/>
      <c r="D103" s="29"/>
      <c r="E103" s="29"/>
      <c r="F103" s="18"/>
    </row>
    <row r="104" spans="1:7" ht="15.75" x14ac:dyDescent="0.25">
      <c r="A104" s="20" t="s">
        <v>244</v>
      </c>
      <c r="B104" s="41" t="s">
        <v>95</v>
      </c>
      <c r="C104" s="20" t="s">
        <v>7</v>
      </c>
      <c r="D104" s="18">
        <v>1.8</v>
      </c>
      <c r="E104" s="18">
        <v>61.032799999999995</v>
      </c>
      <c r="F104" s="18">
        <f t="shared" ref="F104" si="6">D104*E104</f>
        <v>109.85903999999999</v>
      </c>
    </row>
    <row r="105" spans="1:7" ht="30" x14ac:dyDescent="0.25">
      <c r="A105" s="20" t="s">
        <v>245</v>
      </c>
      <c r="B105" s="19" t="s">
        <v>58</v>
      </c>
      <c r="C105" s="25" t="s">
        <v>7</v>
      </c>
      <c r="D105" s="29">
        <v>1.8</v>
      </c>
      <c r="E105" s="29">
        <v>3.87</v>
      </c>
      <c r="F105" s="18">
        <f t="shared" si="5"/>
        <v>6.9660000000000002</v>
      </c>
    </row>
    <row r="106" spans="1:7" ht="30" x14ac:dyDescent="0.25">
      <c r="A106" s="20" t="s">
        <v>246</v>
      </c>
      <c r="B106" s="19" t="s">
        <v>59</v>
      </c>
      <c r="C106" s="25" t="s">
        <v>7</v>
      </c>
      <c r="D106" s="29">
        <v>1.8</v>
      </c>
      <c r="E106" s="29">
        <v>52</v>
      </c>
      <c r="F106" s="18">
        <f t="shared" si="5"/>
        <v>93.600000000000009</v>
      </c>
    </row>
    <row r="107" spans="1:7" ht="30" x14ac:dyDescent="0.25">
      <c r="A107" s="20" t="s">
        <v>247</v>
      </c>
      <c r="B107" s="27" t="s">
        <v>110</v>
      </c>
      <c r="C107" s="25" t="s">
        <v>7</v>
      </c>
      <c r="D107" s="29">
        <v>1.8</v>
      </c>
      <c r="E107" s="29">
        <v>2.9015999999999997</v>
      </c>
      <c r="F107" s="18">
        <f t="shared" si="5"/>
        <v>5.22288</v>
      </c>
    </row>
    <row r="108" spans="1:7" ht="15.75" x14ac:dyDescent="0.25">
      <c r="A108" s="72"/>
      <c r="B108" s="73"/>
      <c r="C108" s="72"/>
      <c r="D108" s="74"/>
      <c r="E108" s="74"/>
      <c r="F108" s="71"/>
    </row>
    <row r="109" spans="1:7" ht="26.25" x14ac:dyDescent="0.4">
      <c r="A109" s="91">
        <v>5</v>
      </c>
      <c r="B109" s="13" t="s">
        <v>61</v>
      </c>
      <c r="C109" s="14"/>
      <c r="D109" s="21"/>
      <c r="E109" s="21"/>
      <c r="F109" s="58">
        <f>SUM(F111:F183)</f>
        <v>56301.472563999982</v>
      </c>
      <c r="G109" s="62" t="s">
        <v>92</v>
      </c>
    </row>
    <row r="110" spans="1:7" ht="15.75" x14ac:dyDescent="0.25">
      <c r="A110" s="42"/>
      <c r="B110" s="38" t="s">
        <v>62</v>
      </c>
      <c r="C110" s="42"/>
      <c r="D110" s="43"/>
      <c r="E110" s="43"/>
      <c r="F110" s="18"/>
    </row>
    <row r="111" spans="1:7" ht="15.75" x14ac:dyDescent="0.25">
      <c r="A111" s="45"/>
      <c r="B111" s="44" t="s">
        <v>63</v>
      </c>
      <c r="C111" s="42"/>
      <c r="D111" s="43"/>
      <c r="E111" s="43"/>
      <c r="F111" s="18"/>
    </row>
    <row r="112" spans="1:7" ht="75.75" x14ac:dyDescent="0.25">
      <c r="A112" s="45" t="s">
        <v>248</v>
      </c>
      <c r="B112" s="39" t="s">
        <v>64</v>
      </c>
      <c r="C112" s="45" t="s">
        <v>13</v>
      </c>
      <c r="D112" s="18">
        <v>15</v>
      </c>
      <c r="E112" s="18">
        <v>52.315599999999996</v>
      </c>
      <c r="F112" s="18">
        <f t="shared" si="5"/>
        <v>784.73399999999992</v>
      </c>
    </row>
    <row r="113" spans="1:6" x14ac:dyDescent="0.25">
      <c r="A113" s="23"/>
      <c r="B113" s="44" t="s">
        <v>65</v>
      </c>
      <c r="C113" s="23"/>
      <c r="D113" s="18"/>
      <c r="E113" s="18">
        <v>0</v>
      </c>
      <c r="F113" s="18">
        <f t="shared" si="5"/>
        <v>0</v>
      </c>
    </row>
    <row r="114" spans="1:6" ht="45" x14ac:dyDescent="0.25">
      <c r="A114" s="45" t="s">
        <v>231</v>
      </c>
      <c r="B114" s="46" t="s">
        <v>66</v>
      </c>
      <c r="C114" s="45" t="s">
        <v>15</v>
      </c>
      <c r="D114" s="18">
        <v>0.5</v>
      </c>
      <c r="E114" s="18">
        <v>2327.5295999999998</v>
      </c>
      <c r="F114" s="18">
        <f t="shared" si="5"/>
        <v>1163.7647999999999</v>
      </c>
    </row>
    <row r="115" spans="1:6" x14ac:dyDescent="0.25">
      <c r="A115" s="23"/>
      <c r="B115" s="44" t="s">
        <v>67</v>
      </c>
      <c r="C115" s="23"/>
      <c r="D115" s="18"/>
      <c r="E115" s="18">
        <v>0</v>
      </c>
      <c r="F115" s="18">
        <f t="shared" si="5"/>
        <v>0</v>
      </c>
    </row>
    <row r="116" spans="1:6" ht="45" x14ac:dyDescent="0.25">
      <c r="A116" s="45" t="s">
        <v>249</v>
      </c>
      <c r="B116" s="46" t="s">
        <v>66</v>
      </c>
      <c r="C116" s="45" t="s">
        <v>15</v>
      </c>
      <c r="D116" s="18">
        <v>0.53</v>
      </c>
      <c r="E116" s="18">
        <v>2327.5295999999998</v>
      </c>
      <c r="F116" s="18">
        <f t="shared" si="5"/>
        <v>1233.590688</v>
      </c>
    </row>
    <row r="117" spans="1:6" ht="15.75" x14ac:dyDescent="0.25">
      <c r="A117" s="42"/>
      <c r="B117" s="44" t="s">
        <v>68</v>
      </c>
      <c r="C117" s="42"/>
      <c r="D117" s="43"/>
      <c r="E117" s="43">
        <v>0</v>
      </c>
      <c r="F117" s="18">
        <f t="shared" si="5"/>
        <v>0</v>
      </c>
    </row>
    <row r="118" spans="1:6" x14ac:dyDescent="0.25">
      <c r="A118" s="48"/>
      <c r="B118" s="47" t="s">
        <v>69</v>
      </c>
      <c r="C118" s="48"/>
      <c r="D118" s="18"/>
      <c r="E118" s="18">
        <v>0</v>
      </c>
      <c r="F118" s="18">
        <f t="shared" si="5"/>
        <v>0</v>
      </c>
    </row>
    <row r="119" spans="1:6" ht="45" x14ac:dyDescent="0.25">
      <c r="A119" s="45" t="s">
        <v>250</v>
      </c>
      <c r="B119" s="46" t="s">
        <v>66</v>
      </c>
      <c r="C119" s="45" t="s">
        <v>15</v>
      </c>
      <c r="D119" s="18">
        <v>0.18</v>
      </c>
      <c r="E119" s="18">
        <v>2327.5295999999998</v>
      </c>
      <c r="F119" s="18">
        <f t="shared" si="5"/>
        <v>418.95532799999995</v>
      </c>
    </row>
    <row r="120" spans="1:6" x14ac:dyDescent="0.25">
      <c r="A120" s="48"/>
      <c r="B120" s="47" t="s">
        <v>70</v>
      </c>
      <c r="C120" s="48"/>
      <c r="D120" s="18"/>
      <c r="E120" s="18">
        <v>0</v>
      </c>
      <c r="F120" s="18">
        <f t="shared" si="5"/>
        <v>0</v>
      </c>
    </row>
    <row r="121" spans="1:6" ht="45" x14ac:dyDescent="0.25">
      <c r="A121" s="45" t="s">
        <v>251</v>
      </c>
      <c r="B121" s="35" t="s">
        <v>66</v>
      </c>
      <c r="C121" s="45" t="s">
        <v>15</v>
      </c>
      <c r="D121" s="18">
        <v>0.53</v>
      </c>
      <c r="E121" s="18">
        <v>2327.5295999999998</v>
      </c>
      <c r="F121" s="18">
        <f t="shared" si="5"/>
        <v>1233.590688</v>
      </c>
    </row>
    <row r="122" spans="1:6" x14ac:dyDescent="0.25">
      <c r="A122" s="45" t="s">
        <v>252</v>
      </c>
      <c r="B122" s="35" t="s">
        <v>101</v>
      </c>
      <c r="C122" s="45" t="s">
        <v>13</v>
      </c>
      <c r="D122" s="18">
        <v>22</v>
      </c>
      <c r="E122" s="18">
        <v>59.43</v>
      </c>
      <c r="F122" s="18">
        <f t="shared" si="5"/>
        <v>1307.46</v>
      </c>
    </row>
    <row r="123" spans="1:6" x14ac:dyDescent="0.25">
      <c r="A123" s="45"/>
      <c r="B123" s="35"/>
      <c r="C123" s="45"/>
      <c r="D123" s="18"/>
      <c r="E123" s="18"/>
      <c r="F123" s="18">
        <f t="shared" si="5"/>
        <v>0</v>
      </c>
    </row>
    <row r="124" spans="1:6" ht="15.75" x14ac:dyDescent="0.25">
      <c r="A124" s="42"/>
      <c r="B124" s="22" t="s">
        <v>71</v>
      </c>
      <c r="C124" s="42"/>
      <c r="D124" s="43"/>
      <c r="E124" s="43"/>
      <c r="F124" s="18">
        <f t="shared" si="5"/>
        <v>0</v>
      </c>
    </row>
    <row r="125" spans="1:6" ht="30" x14ac:dyDescent="0.25">
      <c r="A125" s="20" t="s">
        <v>253</v>
      </c>
      <c r="B125" s="24" t="s">
        <v>72</v>
      </c>
      <c r="C125" s="20" t="s">
        <v>7</v>
      </c>
      <c r="D125" s="18">
        <v>8.4499999999999993</v>
      </c>
      <c r="E125" s="18">
        <v>11.6808</v>
      </c>
      <c r="F125" s="18">
        <f t="shared" si="5"/>
        <v>98.702759999999984</v>
      </c>
    </row>
    <row r="126" spans="1:6" x14ac:dyDescent="0.25">
      <c r="A126" s="20"/>
      <c r="B126" s="24"/>
      <c r="C126" s="20"/>
      <c r="D126" s="18"/>
      <c r="E126" s="18"/>
      <c r="F126" s="18">
        <f t="shared" si="5"/>
        <v>0</v>
      </c>
    </row>
    <row r="127" spans="1:6" ht="15.75" x14ac:dyDescent="0.25">
      <c r="A127" s="20"/>
      <c r="B127" s="30" t="s">
        <v>108</v>
      </c>
      <c r="C127" s="20"/>
      <c r="D127" s="18"/>
      <c r="E127" s="18">
        <v>0</v>
      </c>
      <c r="F127" s="18">
        <f t="shared" si="5"/>
        <v>0</v>
      </c>
    </row>
    <row r="128" spans="1:6" ht="15.75" x14ac:dyDescent="0.25">
      <c r="A128" s="20" t="s">
        <v>254</v>
      </c>
      <c r="B128" s="41" t="s">
        <v>95</v>
      </c>
      <c r="C128" s="20" t="s">
        <v>7</v>
      </c>
      <c r="D128" s="18">
        <f>65 + 5.55</f>
        <v>70.55</v>
      </c>
      <c r="E128" s="18">
        <v>61.032799999999995</v>
      </c>
      <c r="F128" s="18">
        <f t="shared" si="5"/>
        <v>4305.8640399999995</v>
      </c>
    </row>
    <row r="129" spans="1:6" ht="45.75" x14ac:dyDescent="0.25">
      <c r="A129" s="20" t="s">
        <v>255</v>
      </c>
      <c r="B129" s="39" t="s">
        <v>135</v>
      </c>
      <c r="C129" s="20" t="s">
        <v>7</v>
      </c>
      <c r="D129" s="18">
        <f>7+8.74</f>
        <v>15.74</v>
      </c>
      <c r="E129" s="18">
        <v>90.53</v>
      </c>
      <c r="F129" s="18">
        <f t="shared" si="5"/>
        <v>1424.9422</v>
      </c>
    </row>
    <row r="130" spans="1:6" x14ac:dyDescent="0.25">
      <c r="A130" s="20" t="s">
        <v>256</v>
      </c>
      <c r="B130" s="24" t="s">
        <v>11</v>
      </c>
      <c r="C130" s="25" t="s">
        <v>7</v>
      </c>
      <c r="D130" s="18">
        <v>9.1</v>
      </c>
      <c r="E130" s="18">
        <v>43.474400000000003</v>
      </c>
      <c r="F130" s="18">
        <f>D130*E130</f>
        <v>395.61704000000003</v>
      </c>
    </row>
    <row r="131" spans="1:6" x14ac:dyDescent="0.25">
      <c r="A131" s="20" t="s">
        <v>257</v>
      </c>
      <c r="B131" s="24" t="s">
        <v>150</v>
      </c>
      <c r="C131" s="25" t="s">
        <v>7</v>
      </c>
      <c r="D131" s="18">
        <v>10.8</v>
      </c>
      <c r="E131" s="18">
        <v>23</v>
      </c>
      <c r="F131" s="18">
        <f>D131*E131</f>
        <v>248.4</v>
      </c>
    </row>
    <row r="132" spans="1:6" ht="15.75" x14ac:dyDescent="0.25">
      <c r="A132" s="20"/>
      <c r="B132" s="41"/>
      <c r="C132" s="20"/>
      <c r="D132" s="18"/>
      <c r="E132" s="18"/>
      <c r="F132" s="18">
        <f t="shared" si="5"/>
        <v>0</v>
      </c>
    </row>
    <row r="133" spans="1:6" ht="15.75" x14ac:dyDescent="0.25">
      <c r="A133" s="20"/>
      <c r="B133" s="34" t="s">
        <v>73</v>
      </c>
      <c r="C133" s="20"/>
      <c r="D133" s="18"/>
      <c r="E133" s="18"/>
      <c r="F133" s="18">
        <f t="shared" si="5"/>
        <v>0</v>
      </c>
    </row>
    <row r="134" spans="1:6" ht="30" x14ac:dyDescent="0.25">
      <c r="A134" s="20" t="s">
        <v>258</v>
      </c>
      <c r="B134" s="19" t="s">
        <v>58</v>
      </c>
      <c r="C134" s="20" t="s">
        <v>7</v>
      </c>
      <c r="D134" s="18">
        <v>141.1</v>
      </c>
      <c r="E134" s="18">
        <v>3.87</v>
      </c>
      <c r="F134" s="18">
        <f t="shared" si="5"/>
        <v>546.05700000000002</v>
      </c>
    </row>
    <row r="135" spans="1:6" ht="30" x14ac:dyDescent="0.25">
      <c r="A135" s="20" t="s">
        <v>259</v>
      </c>
      <c r="B135" s="19" t="s">
        <v>59</v>
      </c>
      <c r="C135" s="20" t="s">
        <v>7</v>
      </c>
      <c r="D135" s="18">
        <v>141.1</v>
      </c>
      <c r="E135" s="18">
        <v>52</v>
      </c>
      <c r="F135" s="18">
        <f t="shared" si="5"/>
        <v>7337.2</v>
      </c>
    </row>
    <row r="136" spans="1:6" ht="30" x14ac:dyDescent="0.25">
      <c r="A136" s="20" t="s">
        <v>260</v>
      </c>
      <c r="B136" s="27" t="s">
        <v>41</v>
      </c>
      <c r="C136" s="17" t="s">
        <v>7</v>
      </c>
      <c r="D136" s="29">
        <v>141.1</v>
      </c>
      <c r="E136" s="29">
        <v>13.726800000000001</v>
      </c>
      <c r="F136" s="18">
        <f t="shared" si="5"/>
        <v>1936.85148</v>
      </c>
    </row>
    <row r="137" spans="1:6" ht="30" x14ac:dyDescent="0.25">
      <c r="A137" s="20" t="s">
        <v>261</v>
      </c>
      <c r="B137" s="27" t="s">
        <v>111</v>
      </c>
      <c r="C137" s="25" t="s">
        <v>7</v>
      </c>
      <c r="D137" s="29">
        <v>141.1</v>
      </c>
      <c r="E137" s="29">
        <v>2.9015999999999997</v>
      </c>
      <c r="F137" s="18">
        <f t="shared" si="5"/>
        <v>409.41575999999992</v>
      </c>
    </row>
    <row r="138" spans="1:6" ht="30.75" x14ac:dyDescent="0.25">
      <c r="A138" s="20" t="s">
        <v>262</v>
      </c>
      <c r="B138" s="39" t="s">
        <v>142</v>
      </c>
      <c r="C138" s="25" t="s">
        <v>7</v>
      </c>
      <c r="D138" s="18">
        <v>21.4</v>
      </c>
      <c r="E138" s="18">
        <v>15.04</v>
      </c>
      <c r="F138" s="18">
        <f t="shared" si="5"/>
        <v>321.85599999999994</v>
      </c>
    </row>
    <row r="139" spans="1:6" ht="30.75" x14ac:dyDescent="0.25">
      <c r="A139" s="20" t="s">
        <v>263</v>
      </c>
      <c r="B139" s="75" t="s">
        <v>143</v>
      </c>
      <c r="C139" s="25" t="s">
        <v>7</v>
      </c>
      <c r="D139" s="18">
        <v>31.48</v>
      </c>
      <c r="E139" s="18">
        <v>27.34</v>
      </c>
      <c r="F139" s="18">
        <f t="shared" si="5"/>
        <v>860.66319999999996</v>
      </c>
    </row>
    <row r="140" spans="1:6" x14ac:dyDescent="0.25">
      <c r="A140" s="20" t="s">
        <v>264</v>
      </c>
      <c r="B140" s="19" t="s">
        <v>144</v>
      </c>
      <c r="C140" s="25" t="s">
        <v>7</v>
      </c>
      <c r="D140" s="18">
        <v>21.4</v>
      </c>
      <c r="E140" s="18">
        <v>14.67</v>
      </c>
      <c r="F140" s="18">
        <f t="shared" ref="F140" si="7">D140*E140</f>
        <v>313.93799999999999</v>
      </c>
    </row>
    <row r="141" spans="1:6" x14ac:dyDescent="0.25">
      <c r="A141" s="20"/>
      <c r="B141" s="19"/>
      <c r="C141" s="20"/>
      <c r="D141" s="18"/>
      <c r="E141" s="18"/>
      <c r="F141" s="18">
        <f t="shared" si="5"/>
        <v>0</v>
      </c>
    </row>
    <row r="142" spans="1:6" ht="15.75" x14ac:dyDescent="0.25">
      <c r="A142" s="49"/>
      <c r="B142" s="30" t="s">
        <v>74</v>
      </c>
      <c r="C142" s="49"/>
      <c r="D142" s="50"/>
      <c r="E142" s="50"/>
      <c r="F142" s="18">
        <f t="shared" si="5"/>
        <v>0</v>
      </c>
    </row>
    <row r="143" spans="1:6" ht="45.75" x14ac:dyDescent="0.25">
      <c r="A143" s="20" t="s">
        <v>265</v>
      </c>
      <c r="B143" s="41" t="s">
        <v>87</v>
      </c>
      <c r="C143" s="20" t="s">
        <v>7</v>
      </c>
      <c r="D143" s="52">
        <v>21.2</v>
      </c>
      <c r="E143" s="52">
        <v>71.92</v>
      </c>
      <c r="F143" s="18">
        <f t="shared" si="5"/>
        <v>1524.704</v>
      </c>
    </row>
    <row r="144" spans="1:6" x14ac:dyDescent="0.25">
      <c r="A144" s="20" t="s">
        <v>266</v>
      </c>
      <c r="B144" s="24" t="s">
        <v>75</v>
      </c>
      <c r="C144" s="20" t="s">
        <v>7</v>
      </c>
      <c r="D144" s="18">
        <v>21.2</v>
      </c>
      <c r="E144" s="18">
        <v>38.254000000000005</v>
      </c>
      <c r="F144" s="18">
        <f t="shared" si="5"/>
        <v>810.98480000000006</v>
      </c>
    </row>
    <row r="145" spans="1:8" ht="30.75" x14ac:dyDescent="0.25">
      <c r="A145" s="20" t="s">
        <v>267</v>
      </c>
      <c r="B145" s="75" t="s">
        <v>141</v>
      </c>
      <c r="C145" s="20" t="s">
        <v>7</v>
      </c>
      <c r="D145" s="18">
        <v>45.05</v>
      </c>
      <c r="E145" s="18">
        <v>65.69</v>
      </c>
      <c r="F145" s="18">
        <f t="shared" si="5"/>
        <v>2959.3344999999999</v>
      </c>
    </row>
    <row r="146" spans="1:8" x14ac:dyDescent="0.25">
      <c r="A146" s="20" t="s">
        <v>268</v>
      </c>
      <c r="B146" s="24" t="s">
        <v>121</v>
      </c>
      <c r="C146" s="20" t="s">
        <v>13</v>
      </c>
      <c r="D146" s="18">
        <f>3.2+3.55</f>
        <v>6.75</v>
      </c>
      <c r="E146" s="18">
        <v>52.241200000000006</v>
      </c>
      <c r="F146" s="18">
        <f t="shared" si="5"/>
        <v>352.62810000000002</v>
      </c>
      <c r="G146" s="77"/>
      <c r="H146" s="78"/>
    </row>
    <row r="147" spans="1:8" ht="30.75" x14ac:dyDescent="0.25">
      <c r="A147" s="20" t="s">
        <v>269</v>
      </c>
      <c r="B147" s="41" t="s">
        <v>109</v>
      </c>
      <c r="C147" s="20" t="s">
        <v>13</v>
      </c>
      <c r="D147" s="18">
        <v>40</v>
      </c>
      <c r="E147" s="18">
        <v>12.5</v>
      </c>
      <c r="F147" s="18">
        <f t="shared" si="5"/>
        <v>500</v>
      </c>
    </row>
    <row r="148" spans="1:8" ht="15.75" x14ac:dyDescent="0.25">
      <c r="A148" s="20"/>
      <c r="B148" s="41"/>
      <c r="C148" s="20"/>
      <c r="D148" s="18"/>
      <c r="E148" s="18"/>
      <c r="F148" s="18">
        <f t="shared" si="5"/>
        <v>0</v>
      </c>
    </row>
    <row r="149" spans="1:8" ht="15.75" x14ac:dyDescent="0.25">
      <c r="A149" s="20"/>
      <c r="B149" s="76" t="s">
        <v>125</v>
      </c>
      <c r="C149" s="20"/>
      <c r="D149" s="18"/>
      <c r="E149" s="18"/>
      <c r="F149" s="18">
        <f t="shared" si="5"/>
        <v>0</v>
      </c>
    </row>
    <row r="150" spans="1:8" ht="30.75" x14ac:dyDescent="0.25">
      <c r="A150" s="20" t="s">
        <v>270</v>
      </c>
      <c r="B150" s="41" t="s">
        <v>129</v>
      </c>
      <c r="C150" s="20" t="s">
        <v>7</v>
      </c>
      <c r="D150" s="18">
        <v>21.2</v>
      </c>
      <c r="E150" s="18">
        <v>18</v>
      </c>
      <c r="F150" s="18">
        <f t="shared" si="5"/>
        <v>381.59999999999997</v>
      </c>
    </row>
    <row r="151" spans="1:8" ht="30.75" x14ac:dyDescent="0.25">
      <c r="A151" s="20" t="s">
        <v>271</v>
      </c>
      <c r="B151" s="41" t="s">
        <v>130</v>
      </c>
      <c r="C151" s="25" t="s">
        <v>13</v>
      </c>
      <c r="D151" s="18">
        <v>30</v>
      </c>
      <c r="E151" s="18">
        <v>18</v>
      </c>
      <c r="F151" s="18">
        <f t="shared" si="5"/>
        <v>540</v>
      </c>
    </row>
    <row r="152" spans="1:8" x14ac:dyDescent="0.25">
      <c r="A152" s="20" t="s">
        <v>272</v>
      </c>
      <c r="B152" s="24" t="s">
        <v>128</v>
      </c>
      <c r="C152" s="17" t="s">
        <v>17</v>
      </c>
      <c r="D152" s="18">
        <v>1</v>
      </c>
      <c r="E152" s="18">
        <v>36</v>
      </c>
      <c r="F152" s="18">
        <f t="shared" si="5"/>
        <v>36</v>
      </c>
    </row>
    <row r="153" spans="1:8" ht="45" x14ac:dyDescent="0.25">
      <c r="A153" s="20" t="s">
        <v>273</v>
      </c>
      <c r="B153" s="24" t="s">
        <v>124</v>
      </c>
      <c r="C153" s="25" t="s">
        <v>13</v>
      </c>
      <c r="D153" s="18">
        <v>30</v>
      </c>
      <c r="E153" s="18">
        <v>41.77</v>
      </c>
      <c r="F153" s="18">
        <f t="shared" si="5"/>
        <v>1253.1000000000001</v>
      </c>
    </row>
    <row r="154" spans="1:8" ht="45.75" x14ac:dyDescent="0.25">
      <c r="A154" s="20" t="s">
        <v>274</v>
      </c>
      <c r="B154" s="75" t="s">
        <v>126</v>
      </c>
      <c r="C154" s="20" t="s">
        <v>7</v>
      </c>
      <c r="D154" s="18">
        <v>100</v>
      </c>
      <c r="E154" s="18">
        <v>76.150000000000006</v>
      </c>
      <c r="F154" s="18">
        <f t="shared" si="5"/>
        <v>7615.0000000000009</v>
      </c>
    </row>
    <row r="155" spans="1:8" ht="75" x14ac:dyDescent="0.25">
      <c r="A155" s="20" t="s">
        <v>275</v>
      </c>
      <c r="B155" s="24" t="s">
        <v>127</v>
      </c>
      <c r="C155" s="17" t="s">
        <v>17</v>
      </c>
      <c r="D155" s="18">
        <v>1</v>
      </c>
      <c r="E155" s="18">
        <v>181.72</v>
      </c>
      <c r="F155" s="18">
        <f t="shared" si="5"/>
        <v>181.72</v>
      </c>
    </row>
    <row r="156" spans="1:8" ht="30.75" x14ac:dyDescent="0.25">
      <c r="A156" s="20" t="s">
        <v>276</v>
      </c>
      <c r="B156" s="75" t="s">
        <v>48</v>
      </c>
      <c r="C156" s="17" t="s">
        <v>17</v>
      </c>
      <c r="D156" s="18">
        <v>1</v>
      </c>
      <c r="E156" s="18">
        <v>228.11</v>
      </c>
      <c r="F156" s="18">
        <f t="shared" si="5"/>
        <v>228.11</v>
      </c>
    </row>
    <row r="157" spans="1:8" x14ac:dyDescent="0.25">
      <c r="A157" s="20"/>
      <c r="B157" s="24"/>
      <c r="C157" s="20"/>
      <c r="D157" s="18"/>
      <c r="E157" s="18"/>
      <c r="F157" s="18">
        <f t="shared" si="5"/>
        <v>0</v>
      </c>
    </row>
    <row r="158" spans="1:8" ht="15.75" x14ac:dyDescent="0.25">
      <c r="A158" s="49"/>
      <c r="B158" s="30" t="s">
        <v>76</v>
      </c>
      <c r="C158" s="49"/>
      <c r="D158" s="50"/>
      <c r="E158" s="50"/>
      <c r="F158" s="18">
        <f t="shared" si="5"/>
        <v>0</v>
      </c>
    </row>
    <row r="159" spans="1:8" ht="45" x14ac:dyDescent="0.25">
      <c r="A159" s="20" t="s">
        <v>277</v>
      </c>
      <c r="B159" s="24" t="s">
        <v>136</v>
      </c>
      <c r="C159" s="20" t="s">
        <v>17</v>
      </c>
      <c r="D159" s="18">
        <v>1</v>
      </c>
      <c r="E159" s="18">
        <v>722.08920000000001</v>
      </c>
      <c r="F159" s="18">
        <f t="shared" si="5"/>
        <v>722.08920000000001</v>
      </c>
    </row>
    <row r="160" spans="1:8" ht="45" x14ac:dyDescent="0.25">
      <c r="A160" s="20" t="s">
        <v>278</v>
      </c>
      <c r="B160" s="24" t="s">
        <v>131</v>
      </c>
      <c r="C160" s="20" t="s">
        <v>17</v>
      </c>
      <c r="D160" s="18">
        <v>1</v>
      </c>
      <c r="E160" s="18">
        <v>2468.5700000000002</v>
      </c>
      <c r="F160" s="18">
        <f t="shared" si="5"/>
        <v>2468.5700000000002</v>
      </c>
    </row>
    <row r="161" spans="1:6" x14ac:dyDescent="0.25">
      <c r="A161" s="20" t="s">
        <v>279</v>
      </c>
      <c r="B161" s="24" t="s">
        <v>77</v>
      </c>
      <c r="C161" s="20" t="s">
        <v>17</v>
      </c>
      <c r="D161" s="18">
        <v>1</v>
      </c>
      <c r="E161" s="18">
        <v>80.599999999999994</v>
      </c>
      <c r="F161" s="18">
        <f t="shared" si="5"/>
        <v>80.599999999999994</v>
      </c>
    </row>
    <row r="162" spans="1:6" x14ac:dyDescent="0.25">
      <c r="A162" s="20" t="s">
        <v>280</v>
      </c>
      <c r="B162" s="24" t="s">
        <v>78</v>
      </c>
      <c r="C162" s="20" t="s">
        <v>17</v>
      </c>
      <c r="D162" s="18">
        <v>1</v>
      </c>
      <c r="E162" s="18">
        <v>80.599999999999994</v>
      </c>
      <c r="F162" s="18">
        <f t="shared" si="5"/>
        <v>80.599999999999994</v>
      </c>
    </row>
    <row r="163" spans="1:6" ht="30.75" x14ac:dyDescent="0.25">
      <c r="A163" s="20" t="s">
        <v>281</v>
      </c>
      <c r="B163" s="39" t="s">
        <v>79</v>
      </c>
      <c r="C163" s="20" t="s">
        <v>7</v>
      </c>
      <c r="D163" s="18">
        <f>6.3*1.3</f>
        <v>8.19</v>
      </c>
      <c r="E163" s="18">
        <v>720.50199999999995</v>
      </c>
      <c r="F163" s="18">
        <f t="shared" si="5"/>
        <v>5900.9113799999996</v>
      </c>
    </row>
    <row r="164" spans="1:6" ht="15.75" x14ac:dyDescent="0.25">
      <c r="A164" s="20"/>
      <c r="B164" s="39"/>
      <c r="C164" s="20"/>
      <c r="D164" s="18"/>
      <c r="E164" s="18"/>
      <c r="F164" s="18">
        <f t="shared" si="5"/>
        <v>0</v>
      </c>
    </row>
    <row r="165" spans="1:6" ht="15.75" x14ac:dyDescent="0.25">
      <c r="A165" s="42"/>
      <c r="B165" s="22" t="s">
        <v>80</v>
      </c>
      <c r="C165" s="42"/>
      <c r="D165" s="43"/>
      <c r="E165" s="43"/>
      <c r="F165" s="18">
        <f t="shared" si="5"/>
        <v>0</v>
      </c>
    </row>
    <row r="166" spans="1:6" ht="30.75" x14ac:dyDescent="0.25">
      <c r="A166" s="20" t="s">
        <v>282</v>
      </c>
      <c r="B166" s="39" t="s">
        <v>138</v>
      </c>
      <c r="C166" s="20" t="s">
        <v>7</v>
      </c>
      <c r="D166" s="18">
        <v>21.4</v>
      </c>
      <c r="E166" s="18">
        <v>68.497600000000006</v>
      </c>
      <c r="F166" s="18">
        <f t="shared" si="5"/>
        <v>1465.8486399999999</v>
      </c>
    </row>
    <row r="167" spans="1:6" ht="45" customHeight="1" x14ac:dyDescent="0.25">
      <c r="A167" s="20" t="s">
        <v>283</v>
      </c>
      <c r="B167" s="75" t="s">
        <v>132</v>
      </c>
      <c r="C167" s="20" t="s">
        <v>7</v>
      </c>
      <c r="D167" s="18">
        <v>21.4</v>
      </c>
      <c r="E167" s="18">
        <v>20.28</v>
      </c>
      <c r="F167" s="18">
        <f t="shared" si="5"/>
        <v>433.99200000000002</v>
      </c>
    </row>
    <row r="168" spans="1:6" ht="60.75" x14ac:dyDescent="0.25">
      <c r="A168" s="20" t="s">
        <v>284</v>
      </c>
      <c r="B168" s="39" t="s">
        <v>139</v>
      </c>
      <c r="C168" s="20" t="s">
        <v>7</v>
      </c>
      <c r="D168" s="18">
        <v>21.4</v>
      </c>
      <c r="E168" s="18">
        <v>41.291999999999994</v>
      </c>
      <c r="F168" s="18">
        <f t="shared" si="5"/>
        <v>883.64879999999982</v>
      </c>
    </row>
    <row r="169" spans="1:6" ht="30.75" x14ac:dyDescent="0.25">
      <c r="A169" s="20" t="s">
        <v>285</v>
      </c>
      <c r="B169" s="75" t="s">
        <v>134</v>
      </c>
      <c r="C169" s="20" t="s">
        <v>13</v>
      </c>
      <c r="D169" s="18">
        <f>5.2+7.6</f>
        <v>12.8</v>
      </c>
      <c r="E169" s="18">
        <v>38.315999999999995</v>
      </c>
      <c r="F169" s="18">
        <f t="shared" si="5"/>
        <v>490.44479999999999</v>
      </c>
    </row>
    <row r="170" spans="1:6" ht="45.75" x14ac:dyDescent="0.25">
      <c r="A170" s="20" t="s">
        <v>286</v>
      </c>
      <c r="B170" s="39" t="s">
        <v>140</v>
      </c>
      <c r="C170" s="20" t="s">
        <v>13</v>
      </c>
      <c r="D170" s="18">
        <v>5.2</v>
      </c>
      <c r="E170" s="18">
        <v>45.57</v>
      </c>
      <c r="F170" s="18">
        <f t="shared" si="5"/>
        <v>236.964</v>
      </c>
    </row>
    <row r="171" spans="1:6" ht="30.75" x14ac:dyDescent="0.25">
      <c r="A171" s="20" t="s">
        <v>287</v>
      </c>
      <c r="B171" s="39" t="s">
        <v>133</v>
      </c>
      <c r="C171" s="45" t="s">
        <v>15</v>
      </c>
      <c r="D171" s="18">
        <v>0.35</v>
      </c>
      <c r="E171" s="18">
        <v>2327.5295999999998</v>
      </c>
      <c r="F171" s="18">
        <f t="shared" si="5"/>
        <v>814.63535999999988</v>
      </c>
    </row>
    <row r="172" spans="1:6" ht="15.75" x14ac:dyDescent="0.25">
      <c r="A172" s="20"/>
      <c r="B172" s="39"/>
      <c r="C172" s="20"/>
      <c r="D172" s="18"/>
      <c r="E172" s="18"/>
      <c r="F172" s="18">
        <f t="shared" si="5"/>
        <v>0</v>
      </c>
    </row>
    <row r="173" spans="1:6" ht="15.75" x14ac:dyDescent="0.25">
      <c r="A173" s="42"/>
      <c r="B173" s="22" t="s">
        <v>81</v>
      </c>
      <c r="C173" s="42"/>
      <c r="D173" s="43"/>
      <c r="E173" s="43">
        <v>0</v>
      </c>
      <c r="F173" s="18">
        <f t="shared" si="5"/>
        <v>0</v>
      </c>
    </row>
    <row r="174" spans="1:6" x14ac:dyDescent="0.25">
      <c r="A174" s="20" t="s">
        <v>288</v>
      </c>
      <c r="B174" s="19" t="s">
        <v>18</v>
      </c>
      <c r="C174" s="20" t="s">
        <v>17</v>
      </c>
      <c r="D174" s="18">
        <v>7</v>
      </c>
      <c r="E174" s="18">
        <v>22.394399999999997</v>
      </c>
      <c r="F174" s="18">
        <f t="shared" si="5"/>
        <v>156.76079999999999</v>
      </c>
    </row>
    <row r="175" spans="1:6" x14ac:dyDescent="0.25">
      <c r="A175" s="20" t="s">
        <v>289</v>
      </c>
      <c r="B175" s="19" t="s">
        <v>19</v>
      </c>
      <c r="C175" s="20" t="s">
        <v>17</v>
      </c>
      <c r="D175" s="18">
        <v>8</v>
      </c>
      <c r="E175" s="18">
        <v>22.394399999999997</v>
      </c>
      <c r="F175" s="18">
        <f t="shared" ref="F175:F183" si="8">D175*E175</f>
        <v>179.15519999999998</v>
      </c>
    </row>
    <row r="176" spans="1:6" ht="30" x14ac:dyDescent="0.25">
      <c r="A176" s="20" t="s">
        <v>290</v>
      </c>
      <c r="B176" s="26" t="s">
        <v>21</v>
      </c>
      <c r="C176" s="25" t="s">
        <v>13</v>
      </c>
      <c r="D176" s="18">
        <v>22</v>
      </c>
      <c r="E176" s="18">
        <v>10.589599999999999</v>
      </c>
      <c r="F176" s="18">
        <f t="shared" si="8"/>
        <v>232.97119999999998</v>
      </c>
    </row>
    <row r="177" spans="1:7" ht="30" x14ac:dyDescent="0.25">
      <c r="A177" s="20" t="s">
        <v>291</v>
      </c>
      <c r="B177" s="26" t="s">
        <v>22</v>
      </c>
      <c r="C177" s="25" t="s">
        <v>13</v>
      </c>
      <c r="D177" s="18">
        <v>22</v>
      </c>
      <c r="E177" s="18">
        <v>12.970400000000001</v>
      </c>
      <c r="F177" s="18">
        <f t="shared" si="8"/>
        <v>285.34880000000004</v>
      </c>
    </row>
    <row r="178" spans="1:7" ht="30" x14ac:dyDescent="0.25">
      <c r="A178" s="20" t="s">
        <v>292</v>
      </c>
      <c r="B178" s="26" t="s">
        <v>23</v>
      </c>
      <c r="C178" s="25" t="s">
        <v>13</v>
      </c>
      <c r="D178" s="18">
        <v>20</v>
      </c>
      <c r="E178" s="18">
        <v>7.7376000000000005</v>
      </c>
      <c r="F178" s="18">
        <f t="shared" si="8"/>
        <v>154.75200000000001</v>
      </c>
    </row>
    <row r="179" spans="1:7" ht="30" x14ac:dyDescent="0.25">
      <c r="A179" s="20" t="s">
        <v>221</v>
      </c>
      <c r="B179" s="26" t="s">
        <v>24</v>
      </c>
      <c r="C179" s="25" t="s">
        <v>13</v>
      </c>
      <c r="D179" s="18">
        <v>80</v>
      </c>
      <c r="E179" s="18">
        <v>3.4471999999999996</v>
      </c>
      <c r="F179" s="18">
        <f t="shared" si="8"/>
        <v>275.77599999999995</v>
      </c>
    </row>
    <row r="180" spans="1:7" x14ac:dyDescent="0.25">
      <c r="A180" s="20" t="s">
        <v>293</v>
      </c>
      <c r="B180" s="26" t="s">
        <v>25</v>
      </c>
      <c r="C180" s="25" t="s">
        <v>13</v>
      </c>
      <c r="D180" s="18">
        <v>80</v>
      </c>
      <c r="E180" s="18">
        <v>5.5427999999999997</v>
      </c>
      <c r="F180" s="18">
        <f t="shared" si="8"/>
        <v>443.42399999999998</v>
      </c>
    </row>
    <row r="181" spans="1:7" ht="30" x14ac:dyDescent="0.25">
      <c r="A181" s="20" t="s">
        <v>294</v>
      </c>
      <c r="B181" s="26" t="s">
        <v>45</v>
      </c>
      <c r="C181" s="25" t="s">
        <v>17</v>
      </c>
      <c r="D181" s="18">
        <v>2</v>
      </c>
      <c r="E181" s="18">
        <v>37.063600000000001</v>
      </c>
      <c r="F181" s="18">
        <f t="shared" si="8"/>
        <v>74.127200000000002</v>
      </c>
    </row>
    <row r="182" spans="1:7" ht="30" x14ac:dyDescent="0.25">
      <c r="A182" s="20" t="s">
        <v>295</v>
      </c>
      <c r="B182" s="26" t="s">
        <v>46</v>
      </c>
      <c r="C182" s="25" t="s">
        <v>17</v>
      </c>
      <c r="D182" s="18">
        <v>2</v>
      </c>
      <c r="E182" s="18">
        <v>30.814</v>
      </c>
      <c r="F182" s="18">
        <f t="shared" si="8"/>
        <v>61.628</v>
      </c>
    </row>
    <row r="183" spans="1:7" x14ac:dyDescent="0.25">
      <c r="A183" s="20" t="s">
        <v>296</v>
      </c>
      <c r="B183" s="26" t="s">
        <v>82</v>
      </c>
      <c r="C183" s="25" t="s">
        <v>17</v>
      </c>
      <c r="D183" s="18">
        <v>2</v>
      </c>
      <c r="E183" s="18">
        <v>67.220399999999998</v>
      </c>
      <c r="F183" s="18">
        <f t="shared" si="8"/>
        <v>134.4408</v>
      </c>
    </row>
    <row r="184" spans="1:7" x14ac:dyDescent="0.25">
      <c r="A184" s="17"/>
      <c r="B184" s="16"/>
      <c r="C184" s="17"/>
      <c r="D184" s="51"/>
      <c r="E184" s="51"/>
      <c r="F184" s="18"/>
    </row>
    <row r="185" spans="1:7" ht="26.25" x14ac:dyDescent="0.4">
      <c r="A185" s="91">
        <v>6</v>
      </c>
      <c r="B185" s="13" t="s">
        <v>83</v>
      </c>
      <c r="C185" s="14"/>
      <c r="D185" s="21"/>
      <c r="E185" s="21"/>
      <c r="F185" s="58">
        <f>SUM(F186:F201)</f>
        <v>124689.548012</v>
      </c>
      <c r="G185" s="62" t="s">
        <v>92</v>
      </c>
    </row>
    <row r="186" spans="1:7" ht="180" x14ac:dyDescent="0.25">
      <c r="A186" s="25" t="s">
        <v>169</v>
      </c>
      <c r="B186" s="26" t="s">
        <v>84</v>
      </c>
      <c r="C186" s="25" t="s">
        <v>17</v>
      </c>
      <c r="D186" s="52">
        <v>1</v>
      </c>
      <c r="E186" s="52">
        <v>81427.19</v>
      </c>
      <c r="F186" s="18">
        <f t="shared" ref="F186:F204" si="9">D186*E186</f>
        <v>81427.19</v>
      </c>
    </row>
    <row r="187" spans="1:7" ht="75.75" x14ac:dyDescent="0.25">
      <c r="A187" s="25" t="s">
        <v>170</v>
      </c>
      <c r="B187" s="39" t="s">
        <v>64</v>
      </c>
      <c r="C187" s="45" t="s">
        <v>13</v>
      </c>
      <c r="D187" s="18">
        <v>168</v>
      </c>
      <c r="E187" s="18">
        <v>52.315599999999996</v>
      </c>
      <c r="F187" s="18">
        <f t="shared" si="9"/>
        <v>8789.0208000000002</v>
      </c>
    </row>
    <row r="188" spans="1:7" ht="30.75" x14ac:dyDescent="0.25">
      <c r="A188" s="25" t="s">
        <v>171</v>
      </c>
      <c r="B188" s="39" t="s">
        <v>85</v>
      </c>
      <c r="C188" s="17" t="s">
        <v>17</v>
      </c>
      <c r="D188" s="29">
        <v>1</v>
      </c>
      <c r="E188" s="29">
        <v>804.33</v>
      </c>
      <c r="F188" s="18">
        <f t="shared" si="9"/>
        <v>804.33</v>
      </c>
    </row>
    <row r="189" spans="1:7" ht="15.75" x14ac:dyDescent="0.25">
      <c r="A189" s="25" t="s">
        <v>172</v>
      </c>
      <c r="B189" s="39" t="s">
        <v>86</v>
      </c>
      <c r="C189" s="25" t="s">
        <v>17</v>
      </c>
      <c r="D189" s="18">
        <v>14</v>
      </c>
      <c r="E189" s="18">
        <v>54.138399999999997</v>
      </c>
      <c r="F189" s="18">
        <f t="shared" si="9"/>
        <v>757.93759999999997</v>
      </c>
    </row>
    <row r="190" spans="1:7" ht="45.75" x14ac:dyDescent="0.25">
      <c r="A190" s="25" t="s">
        <v>173</v>
      </c>
      <c r="B190" s="41" t="s">
        <v>87</v>
      </c>
      <c r="C190" s="20" t="s">
        <v>7</v>
      </c>
      <c r="D190" s="52">
        <v>300</v>
      </c>
      <c r="E190" s="52">
        <v>71.92</v>
      </c>
      <c r="F190" s="18">
        <f t="shared" si="9"/>
        <v>21576</v>
      </c>
    </row>
    <row r="191" spans="1:7" ht="15.75" x14ac:dyDescent="0.25">
      <c r="A191" s="20"/>
      <c r="B191" s="76" t="s">
        <v>115</v>
      </c>
      <c r="C191" s="20"/>
      <c r="D191" s="52"/>
      <c r="E191" s="52"/>
      <c r="F191" s="18"/>
    </row>
    <row r="192" spans="1:7" x14ac:dyDescent="0.25">
      <c r="A192" s="45" t="s">
        <v>174</v>
      </c>
      <c r="B192" s="44" t="s">
        <v>65</v>
      </c>
      <c r="C192" s="23"/>
      <c r="D192" s="18"/>
      <c r="E192" s="18"/>
      <c r="F192" s="18"/>
    </row>
    <row r="193" spans="1:9" ht="45" x14ac:dyDescent="0.25">
      <c r="A193" s="45" t="s">
        <v>175</v>
      </c>
      <c r="B193" s="46" t="s">
        <v>66</v>
      </c>
      <c r="C193" s="45" t="s">
        <v>15</v>
      </c>
      <c r="D193" s="18">
        <v>1.2</v>
      </c>
      <c r="E193" s="18">
        <v>2327.5295999999998</v>
      </c>
      <c r="F193" s="18">
        <f t="shared" si="9"/>
        <v>2793.0355199999999</v>
      </c>
      <c r="I193" s="80"/>
    </row>
    <row r="194" spans="1:9" x14ac:dyDescent="0.25">
      <c r="A194" s="45" t="s">
        <v>176</v>
      </c>
      <c r="B194" s="44" t="s">
        <v>67</v>
      </c>
      <c r="C194" s="23"/>
      <c r="D194" s="18"/>
      <c r="E194" s="18"/>
      <c r="F194" s="18"/>
    </row>
    <row r="195" spans="1:9" ht="45" x14ac:dyDescent="0.25">
      <c r="A195" s="45" t="s">
        <v>177</v>
      </c>
      <c r="B195" s="46" t="s">
        <v>66</v>
      </c>
      <c r="C195" s="45" t="s">
        <v>15</v>
      </c>
      <c r="D195" s="18">
        <v>0.9</v>
      </c>
      <c r="E195" s="18">
        <v>2327.5295999999998</v>
      </c>
      <c r="F195" s="18">
        <f t="shared" si="9"/>
        <v>2094.77664</v>
      </c>
    </row>
    <row r="196" spans="1:9" ht="15.75" x14ac:dyDescent="0.25">
      <c r="A196" s="45" t="s">
        <v>178</v>
      </c>
      <c r="B196" s="44" t="s">
        <v>68</v>
      </c>
      <c r="C196" s="42"/>
      <c r="D196" s="43"/>
      <c r="E196" s="43"/>
      <c r="F196" s="18"/>
    </row>
    <row r="197" spans="1:9" x14ac:dyDescent="0.25">
      <c r="A197" s="45" t="s">
        <v>179</v>
      </c>
      <c r="B197" s="47" t="s">
        <v>69</v>
      </c>
      <c r="C197" s="48"/>
      <c r="D197" s="18"/>
      <c r="E197" s="18"/>
      <c r="F197" s="18"/>
    </row>
    <row r="198" spans="1:9" ht="45" x14ac:dyDescent="0.25">
      <c r="A198" s="45" t="s">
        <v>180</v>
      </c>
      <c r="B198" s="46" t="s">
        <v>66</v>
      </c>
      <c r="C198" s="45" t="s">
        <v>15</v>
      </c>
      <c r="D198" s="18">
        <v>0.72</v>
      </c>
      <c r="E198" s="18">
        <v>2327.5295999999998</v>
      </c>
      <c r="F198" s="18">
        <f t="shared" si="9"/>
        <v>1675.8213119999998</v>
      </c>
    </row>
    <row r="199" spans="1:9" x14ac:dyDescent="0.25">
      <c r="A199" s="45" t="s">
        <v>181</v>
      </c>
      <c r="B199" s="47" t="s">
        <v>70</v>
      </c>
      <c r="C199" s="48"/>
      <c r="D199" s="18"/>
      <c r="E199" s="18"/>
      <c r="F199" s="18"/>
    </row>
    <row r="200" spans="1:9" ht="45" x14ac:dyDescent="0.25">
      <c r="A200" s="45" t="s">
        <v>182</v>
      </c>
      <c r="B200" s="35" t="s">
        <v>66</v>
      </c>
      <c r="C200" s="45" t="s">
        <v>15</v>
      </c>
      <c r="D200" s="18">
        <v>0.9</v>
      </c>
      <c r="E200" s="18">
        <v>2327.5295999999998</v>
      </c>
      <c r="F200" s="18">
        <f t="shared" si="9"/>
        <v>2094.77664</v>
      </c>
    </row>
    <row r="201" spans="1:9" ht="30.75" x14ac:dyDescent="0.25">
      <c r="A201" s="45" t="s">
        <v>183</v>
      </c>
      <c r="B201" s="41" t="s">
        <v>88</v>
      </c>
      <c r="C201" s="25" t="s">
        <v>15</v>
      </c>
      <c r="D201" s="18">
        <v>1.1499999999999999</v>
      </c>
      <c r="E201" s="18">
        <v>2327.5300000000002</v>
      </c>
      <c r="F201" s="18">
        <f t="shared" si="9"/>
        <v>2676.6595000000002</v>
      </c>
    </row>
    <row r="202" spans="1:9" ht="15.75" x14ac:dyDescent="0.25">
      <c r="A202" s="25"/>
      <c r="B202" s="41"/>
      <c r="C202" s="25"/>
      <c r="D202" s="18"/>
      <c r="E202" s="18"/>
      <c r="F202" s="18"/>
    </row>
    <row r="203" spans="1:9" ht="15.75" x14ac:dyDescent="0.25">
      <c r="A203" s="91">
        <v>7</v>
      </c>
      <c r="B203" s="53" t="s">
        <v>89</v>
      </c>
      <c r="C203" s="14"/>
      <c r="D203" s="21"/>
      <c r="E203" s="21"/>
      <c r="F203" s="58">
        <f>SUM(F204:F205)</f>
        <v>850</v>
      </c>
    </row>
    <row r="204" spans="1:9" x14ac:dyDescent="0.25">
      <c r="A204" s="17" t="s">
        <v>158</v>
      </c>
      <c r="B204" s="19" t="s">
        <v>90</v>
      </c>
      <c r="C204" s="17" t="s">
        <v>7</v>
      </c>
      <c r="D204" s="18">
        <v>1000</v>
      </c>
      <c r="E204" s="18">
        <v>0.85</v>
      </c>
      <c r="F204" s="18">
        <f t="shared" si="9"/>
        <v>850</v>
      </c>
    </row>
    <row r="205" spans="1:9" x14ac:dyDescent="0.25">
      <c r="A205" s="92"/>
      <c r="B205" s="93"/>
      <c r="C205" s="72"/>
      <c r="D205" s="94"/>
      <c r="E205" s="94"/>
      <c r="F205" s="95"/>
    </row>
    <row r="206" spans="1:9" ht="26.25" x14ac:dyDescent="0.4">
      <c r="A206"/>
      <c r="B206" t="s">
        <v>297</v>
      </c>
      <c r="C206"/>
      <c r="D206"/>
      <c r="E206"/>
      <c r="F206" s="54">
        <f>F13+F18+F88+F109+F185+F203</f>
        <v>334236.99827599997</v>
      </c>
      <c r="G206" s="62" t="s">
        <v>92</v>
      </c>
    </row>
    <row r="208" spans="1:9" ht="15.75" x14ac:dyDescent="0.25">
      <c r="F208" s="59"/>
    </row>
  </sheetData>
  <mergeCells count="2">
    <mergeCell ref="A1:F5"/>
    <mergeCell ref="A7:F7"/>
  </mergeCells>
  <conditionalFormatting sqref="D73:E75 D27:E28 D11:E11">
    <cfRule type="cellIs" dxfId="1" priority="9" stopIfTrue="1" operator="equal">
      <formula>0</formula>
    </cfRule>
  </conditionalFormatting>
  <conditionalFormatting sqref="D80:E80">
    <cfRule type="cellIs" dxfId="0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scale="59" orientation="portrait" r:id="rId1"/>
  <colBreaks count="1" manualBreakCount="1">
    <brk id="6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C7A7E-DC28-4343-9C90-0FF29CC2884A}">
  <dimension ref="A1"/>
  <sheetViews>
    <sheetView workbookViewId="0">
      <selection activeCell="D13" sqref="D13"/>
    </sheetView>
  </sheetViews>
  <sheetFormatPr defaultRowHeight="15" x14ac:dyDescent="0.25"/>
  <cols>
    <col min="8" max="8" width="129.140625" customWidth="1"/>
  </cols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</vt:lpstr>
      <vt:lpstr>Planilha2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2018-10-03T21:37:46Z</cp:lastPrinted>
  <dcterms:created xsi:type="dcterms:W3CDTF">2018-10-02T17:08:53Z</dcterms:created>
  <dcterms:modified xsi:type="dcterms:W3CDTF">2018-10-03T21:38:18Z</dcterms:modified>
</cp:coreProperties>
</file>